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840" tabRatio="688" activeTab="2"/>
  </bookViews>
  <sheets>
    <sheet name="PRESUPUESTO APROB. 2024" sheetId="9" r:id="rId1"/>
    <sheet name="EJECUCION MENSUAL" sheetId="7" r:id="rId2"/>
    <sheet name="PRESUPUESTO ABROB.DE LEY" sheetId="8" r:id="rId3"/>
  </sheets>
  <definedNames>
    <definedName name="_xlnm.Print_Area" localSheetId="0">'PRESUPUESTO APROB. 2024'!$A$1:$K$123</definedName>
  </definedNames>
  <calcPr calcId="144525"/>
</workbook>
</file>

<file path=xl/calcChain.xml><?xml version="1.0" encoding="utf-8"?>
<calcChain xmlns="http://schemas.openxmlformats.org/spreadsheetml/2006/main">
  <c r="B9" i="8" l="1"/>
  <c r="C9" i="8"/>
  <c r="C10" i="8"/>
  <c r="B10" i="8"/>
  <c r="C12" i="7"/>
  <c r="D12" i="7"/>
  <c r="B12" i="7"/>
  <c r="C13" i="7"/>
  <c r="D13" i="7"/>
  <c r="B13" i="7"/>
  <c r="B25" i="7" l="1"/>
  <c r="C25" i="7"/>
  <c r="D25" i="7"/>
  <c r="B44" i="7"/>
  <c r="C44" i="7"/>
  <c r="D44" i="7"/>
  <c r="B92" i="7"/>
  <c r="C92" i="7"/>
  <c r="D92" i="7"/>
  <c r="E9" i="9"/>
  <c r="C8" i="9"/>
  <c r="C9" i="9"/>
  <c r="D9" i="9"/>
  <c r="B9" i="9"/>
  <c r="C21" i="9"/>
  <c r="E21" i="9"/>
  <c r="B21" i="9"/>
  <c r="B8" i="9" s="1"/>
  <c r="C40" i="9"/>
  <c r="E40" i="9"/>
  <c r="B40" i="9"/>
  <c r="E88" i="9"/>
  <c r="C88" i="9"/>
  <c r="B88" i="9"/>
  <c r="D96" i="9"/>
  <c r="D93" i="9"/>
  <c r="D70" i="9"/>
  <c r="E8" i="9" l="1"/>
  <c r="C89" i="8"/>
  <c r="B89" i="8"/>
  <c r="C22" i="8"/>
  <c r="B22" i="8"/>
  <c r="D26" i="9"/>
  <c r="D21" i="9" s="1"/>
  <c r="D28" i="9"/>
  <c r="D32" i="9"/>
  <c r="D34" i="9"/>
  <c r="D36" i="9"/>
  <c r="D37" i="9"/>
  <c r="F60" i="7"/>
  <c r="F71" i="7"/>
  <c r="L32" i="9" l="1"/>
  <c r="D62" i="9" l="1"/>
  <c r="F41" i="9" l="1"/>
  <c r="D104" i="9" l="1"/>
  <c r="D98" i="9"/>
  <c r="F98" i="9" s="1"/>
  <c r="D92" i="9"/>
  <c r="D91" i="9"/>
  <c r="D90" i="9"/>
  <c r="D89" i="9"/>
  <c r="D85" i="9"/>
  <c r="D84" i="9"/>
  <c r="F84" i="9" s="1"/>
  <c r="D82" i="9"/>
  <c r="D81" i="9"/>
  <c r="D79" i="9"/>
  <c r="F79" i="9" s="1"/>
  <c r="D78" i="9"/>
  <c r="D77" i="9"/>
  <c r="D74" i="9"/>
  <c r="F74" i="9" s="1"/>
  <c r="D72" i="9"/>
  <c r="D71" i="9"/>
  <c r="D69" i="9"/>
  <c r="D68" i="9"/>
  <c r="D67" i="9"/>
  <c r="D66" i="9"/>
  <c r="D63" i="9"/>
  <c r="F63" i="9" s="1"/>
  <c r="D61" i="9"/>
  <c r="F61" i="9" s="1"/>
  <c r="D59" i="9"/>
  <c r="D58" i="9"/>
  <c r="D57" i="9"/>
  <c r="F52" i="9"/>
  <c r="D51" i="9"/>
  <c r="D50" i="9"/>
  <c r="F50" i="9" s="1"/>
  <c r="D49" i="9"/>
  <c r="D46" i="9"/>
  <c r="D44" i="9"/>
  <c r="D43" i="9"/>
  <c r="F36" i="9"/>
  <c r="F31" i="9"/>
  <c r="F30" i="9"/>
  <c r="F29" i="9"/>
  <c r="F23" i="9"/>
  <c r="F21" i="9" s="1"/>
  <c r="F16" i="9"/>
  <c r="F14" i="9"/>
  <c r="F12" i="9"/>
  <c r="F9" i="9" s="1"/>
  <c r="D40" i="9" l="1"/>
  <c r="F104" i="9"/>
  <c r="F88" i="9" s="1"/>
  <c r="F8" i="9" s="1"/>
  <c r="D88" i="9"/>
  <c r="F44" i="9"/>
  <c r="F40" i="9" s="1"/>
  <c r="D8" i="9" l="1"/>
</calcChain>
</file>

<file path=xl/sharedStrings.xml><?xml version="1.0" encoding="utf-8"?>
<sst xmlns="http://schemas.openxmlformats.org/spreadsheetml/2006/main" count="364" uniqueCount="156">
  <si>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</si>
  <si>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</si>
  <si>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</si>
  <si>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</si>
  <si>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</si>
  <si>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</si>
  <si>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</si>
  <si>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</si>
  <si>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</si>
  <si>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</si>
  <si>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</si>
  <si>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</si>
  <si>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</si>
  <si>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</si>
  <si>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</si>
  <si>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</si>
  <si>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</si>
  <si>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</si>
  <si>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</si>
  <si>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</si>
  <si>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</si>
  <si>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</si>
  <si>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</si>
  <si>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</si>
  <si>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</si>
  <si>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</si>
  <si>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</si>
  <si>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</si>
  <si>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</si>
  <si>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</si>
  <si>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</si>
  <si>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</si>
  <si>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</si>
  <si>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</si>
  <si>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</si>
  <si>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</si>
  <si>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</si>
  <si>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</si>
  <si>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</si>
  <si>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</si>
  <si>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</si>
  <si>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</si>
  <si>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</si>
  <si>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</si>
  <si>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</si>
  <si>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</si>
  <si>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</si>
  <si>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</si>
  <si>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</si>
  <si>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</si>
  <si>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</si>
  <si>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</si>
  <si>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</si>
  <si>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</si>
  <si>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</si>
  <si>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</si>
  <si>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</si>
  <si>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</si>
  <si>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</si>
  <si>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</si>
  <si>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</si>
  <si>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</si>
  <si>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</si>
  <si>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</si>
  <si>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</si>
  <si>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</si>
  <si>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</si>
  <si>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</si>
  <si>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</si>
  <si>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</si>
  <si>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</si>
  <si>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</si>
  <si>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</si>
  <si>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</si>
  <si>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</si>
  <si>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>Nota: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</si>
  <si>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</si>
  <si>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</si>
  <si>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</si>
  <si>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</si>
  <si>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</si>
  <si>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</si>
  <si>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</si>
  <si>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</si>
  <si>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</si>
  <si>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2.2.8.7.06- OTROS SERVICIOS PROFESIONALES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</si>
  <si>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</si>
  <si>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</si>
  <si>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</si>
  <si>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</si>
  <si>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</si>
  <si>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</si>
  <si>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2.1.2.2.05- COMPENSACION SERVICIOS DE SEGURIDAD</t>
  </si>
  <si>
    <t>2.2.7.1.01- REPARACION Y MANTENIMIENTOS MENORES EN EDIFICACIONES</t>
  </si>
  <si>
    <t>2.2.7.1.06- MANTENIMIENTO Y REPARACION DE INSTALACIONES ELECTRICAS</t>
  </si>
  <si>
    <t>2.2.7.1.07- MANTENIMIENTO Y REPARACION, SERVICIOS DE PINTURA Y SUS DERIVADOS</t>
  </si>
  <si>
    <t>2.2.9.1.01- OTRAS CONTRATACIONES DE SERVICIOS</t>
  </si>
  <si>
    <t>2.3.2.1.01- HILADOS, FIBRAS, TELAS Y UTILES DE COSTURA</t>
  </si>
  <si>
    <t>2.3.6.1.04- PRODUCTOS DE YESO</t>
  </si>
  <si>
    <t>2.3.6.3.04- HERRAMIENTAS MENORES</t>
  </si>
  <si>
    <t>2.3.6.3.06- PRODUCTOS METALICOS</t>
  </si>
  <si>
    <t>2.3.6.4.04- PIEDRAS, ARCILLAS Y ARENA</t>
  </si>
  <si>
    <t>2.3.9.7.01- PRODUCTOS Y UTILES VETERINARIOS</t>
  </si>
  <si>
    <t>2.3.9.8.02- ACCESORIOS</t>
  </si>
  <si>
    <t>2.2.7.1.01- REPARACIONES Y MANTENIMIENTOS MENORES EN EDIFICACIONES</t>
  </si>
  <si>
    <t xml:space="preserve">2.2.7.1.07- MANT. Y REP. SERVICIOS DE PINTURAS Y </t>
  </si>
  <si>
    <t>2.2.7.2.06- MANTENIMIENTO Y REPARACION DE EQUIPOS DE TRANSPORTE, TRACCION Y ELEVACION</t>
  </si>
  <si>
    <t xml:space="preserve">          Aprobado por :                                              Preparado por :                                                      Revisado por :</t>
  </si>
  <si>
    <t>Sub-Directora Financiera del CESMET.    Encargada de Presupuesto del CESMET.           Auditor Interno del CESMET.</t>
  </si>
  <si>
    <r>
      <t>P</t>
    </r>
    <r>
      <rPr>
        <b/>
        <sz val="11"/>
        <color theme="1"/>
        <rFont val="Calibri"/>
        <family val="2"/>
        <scheme val="minor"/>
      </rPr>
      <t>resupuesto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</si>
  <si>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t>2.3.4.2.01- PRODUCTOS MEDICINALES PARA USO VETERINARIO</t>
  </si>
  <si>
    <t>2.3.7.2.99- OTROS PRODUCTOS QUIMICOS Y CONEXOS</t>
  </si>
  <si>
    <t xml:space="preserve">          Coronel Cont. ERD.                             Primer Tte. Cont. ERD.                                       Tte. Coronel Cont, ERD.</t>
  </si>
  <si>
    <t>Licda. PAULA CORPORAN MEDINA,           Licda. MAURA L. BIDO SUERO,                           Licdo. JUAN M. SURIEL BUENO,</t>
  </si>
  <si>
    <t>2.1.1.1.07- SUELDO FIJO POR RANGO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</si>
  <si>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</si>
  <si>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</si>
  <si>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2.6.5.4.02 -EQUIPO DE CLIMATIZACION</t>
  </si>
  <si>
    <t>2.6.9.9.01- OTRAS ESTRUCTURAS Y OBJETOS DE VALOR</t>
  </si>
  <si>
    <t>2.6.5.8.01- OTROS EQUIPOS</t>
  </si>
  <si>
    <t>2.6.5.4.02- EQUIPOS DE CLIMATIZACION</t>
  </si>
  <si>
    <t>2.3.6.2.02- PRODUCTOS DE LOZA</t>
  </si>
  <si>
    <t>2.6.2.2.01- APARATOS DEPORTIVOS</t>
  </si>
  <si>
    <t>2.3.5.4.01- ARTICULOS DE CAUCHO</t>
  </si>
  <si>
    <t>2.3.6.1.05- PRODUCTO DE ARCILLA Y DERIBADO.</t>
  </si>
  <si>
    <t xml:space="preserve"> 2.2.1.3.01- TELEFONO LOCAL</t>
  </si>
  <si>
    <t>2,3,5,4,01 ARTICULOS DE CAUCHO</t>
  </si>
  <si>
    <t>2,3,6,1,05- PRODUCTO DE ARCILLA Y DERIBADOS</t>
  </si>
  <si>
    <t>2.3.5.4.01  ARTICULOS DE CAUCHO</t>
  </si>
  <si>
    <t>Recibido por: ____________________________</t>
  </si>
  <si>
    <t>Fecha: ______________________________</t>
  </si>
  <si>
    <t>2.3.6.1.05   PRODUCTOS DE ARCILLA Y DERIVADOS.</t>
  </si>
  <si>
    <t>2.3.9.2.02  UTILES Y MATERIALES ESCOLARES Y DE ENSEÑANZA</t>
  </si>
  <si>
    <t>2.3.9.2.02- UTILES Y MATERIALES ESCOLARES Y DE ENSEÑANZA</t>
  </si>
  <si>
    <t>2.3.9.2.01- UTILES Y MATERIALES ESCOLARES Y DE ENSEÑANZA</t>
  </si>
  <si>
    <t>Licda. PAULA CORPORAN MEDINA,                                                      Licda. MAURA L. BIDO SUERO,                                                Licdo. JUAN M. SURIEL BUENO,</t>
  </si>
  <si>
    <t xml:space="preserve">                                                 </t>
  </si>
  <si>
    <t xml:space="preserve">          </t>
  </si>
  <si>
    <t xml:space="preserve">        </t>
  </si>
  <si>
    <t xml:space="preserve">                                                                                             </t>
  </si>
  <si>
    <t xml:space="preserve">                           </t>
  </si>
  <si>
    <t xml:space="preserve">                                                     </t>
  </si>
  <si>
    <t xml:space="preserve">          Aprobado por :                                                                                      Preparado por :                                                                             Revisado por :</t>
  </si>
  <si>
    <t>Sub-Directora Financiera del CESMET.                                       Encargada de Presupuesto del CESMET.                                            Auditor Interno del CESMET.</t>
  </si>
  <si>
    <t>2.1.2.2.14- COMPENSACION ESPECIAL AL PERSONAL MILITAR</t>
  </si>
  <si>
    <t>2.3.7.1.06- LUBRICANTES</t>
  </si>
  <si>
    <t>2.6.1.9.01- OTROS MOBILIARIOS Y EQUIPOS NO IDENTIFICADOS PRECEDENTEMENTE</t>
  </si>
  <si>
    <t>2.6.4.1.01- AUTOMOVILES Y CAMIONES</t>
  </si>
  <si>
    <t>2.1.2.2.14- COMPENSACION ESPECIAL AL PERSONAL MILITAR.</t>
  </si>
  <si>
    <t>EN RD$349,724,674.00</t>
  </si>
  <si>
    <t>EJECUCION MENSUAL AL 31 DE ENERO 2024</t>
  </si>
  <si>
    <t>Presupuesto de Gastos 2024 Enero</t>
  </si>
  <si>
    <t xml:space="preserve">          Coronel Cont. ERD.                                                                          Primer Tte. Cont. ERD.                                                               Tte. Coronel Cont, ERD.</t>
  </si>
  <si>
    <t xml:space="preserve">Presupuesto de Gastos y Aplicaciones Financieras </t>
  </si>
  <si>
    <t>AÑO 2024</t>
  </si>
  <si>
    <t>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</si>
</sst>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$_-;\-* #,##0.00\ _$_-;_-* &quot;-&quot;??\ _$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Alignment="1">
      <alignment horizontal="left" vertical="center" wrapText="1" indent="2"/>
    </xf>
    <xf numFmtId="43" fontId="4" fillId="0" borderId="0" xfId="1" applyFont="1" applyBorder="1"/>
    <xf numFmtId="0" fontId="6" fillId="0" borderId="0" xfId="0" applyFont="1"/>
    <xf numFmtId="0" fontId="8" fillId="0" borderId="0" xfId="0" applyFont="1" applyAlignment="1">
      <alignment vertical="center" wrapText="1"/>
    </xf>
    <xf numFmtId="43" fontId="8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2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0" fillId="0" borderId="0" xfId="0" applyNumberFormat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 indent="2"/>
    </xf>
    <xf numFmtId="43" fontId="1" fillId="0" borderId="0" xfId="0" applyNumberFormat="1" applyFont="1"/>
    <xf numFmtId="0" fontId="1" fillId="0" borderId="0" xfId="0" applyFont="1"/>
    <xf numFmtId="0" fontId="5" fillId="0" borderId="0" xfId="0" applyFont="1"/>
    <xf numFmtId="0" fontId="4" fillId="4" borderId="0" xfId="0" applyFont="1" applyFill="1" applyAlignment="1">
      <alignment horizontal="left" vertical="center" wrapText="1" indent="2"/>
    </xf>
    <xf numFmtId="43" fontId="4" fillId="0" borderId="0" xfId="1" applyFont="1" applyFill="1" applyBorder="1"/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5" borderId="1" xfId="0" applyFont="1" applyFill="1" applyBorder="1" applyAlignment="1">
      <alignment horizontal="center"/>
    </xf>
    <xf numFmtId="43" fontId="1" fillId="5" borderId="1" xfId="1" applyFont="1" applyFill="1" applyBorder="1" applyAlignment="1">
      <alignment horizontal="center" wrapText="1"/>
    </xf>
    <xf numFmtId="0" fontId="11" fillId="0" borderId="0" xfId="0" applyFont="1"/>
    <xf numFmtId="0" fontId="1" fillId="5" borderId="1" xfId="0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3" fontId="3" fillId="0" borderId="0" xfId="1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43" fontId="4" fillId="0" borderId="1" xfId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2" xfId="0" applyBorder="1"/>
    <xf numFmtId="43" fontId="1" fillId="5" borderId="3" xfId="1" applyFont="1" applyFill="1" applyBorder="1"/>
    <xf numFmtId="43" fontId="3" fillId="0" borderId="1" xfId="1" applyFont="1" applyFill="1" applyBorder="1" applyAlignment="1">
      <alignment vertical="center" wrapText="1"/>
    </xf>
    <xf numFmtId="43" fontId="0" fillId="0" borderId="1" xfId="0" applyNumberFormat="1" applyBorder="1"/>
    <xf numFmtId="43" fontId="4" fillId="0" borderId="1" xfId="1" applyFont="1" applyFill="1" applyBorder="1"/>
    <xf numFmtId="43" fontId="0" fillId="0" borderId="1" xfId="1" applyFont="1" applyFill="1" applyBorder="1"/>
    <xf numFmtId="43" fontId="0" fillId="0" borderId="0" xfId="1" applyFont="1" applyFill="1"/>
    <xf numFmtId="43" fontId="3" fillId="0" borderId="0" xfId="1" applyFont="1" applyFill="1" applyBorder="1" applyAlignment="1">
      <alignment vertical="center" wrapText="1"/>
    </xf>
    <xf numFmtId="43" fontId="8" fillId="0" borderId="0" xfId="1" applyFont="1" applyFill="1" applyBorder="1" applyAlignment="1">
      <alignment vertical="center" wrapText="1"/>
    </xf>
    <xf numFmtId="43" fontId="1" fillId="0" borderId="0" xfId="1" applyFont="1" applyFill="1"/>
    <xf numFmtId="43" fontId="4" fillId="0" borderId="0" xfId="0" applyNumberFormat="1" applyFont="1"/>
    <xf numFmtId="43" fontId="0" fillId="0" borderId="0" xfId="1" applyFont="1" applyFill="1" applyBorder="1"/>
    <xf numFmtId="164" fontId="0" fillId="0" borderId="0" xfId="0" applyNumberFormat="1"/>
    <xf numFmtId="0" fontId="14" fillId="0" borderId="0" xfId="0" applyFont="1" applyAlignment="1">
      <alignment horizontal="left" vertical="center" indent="2"/>
    </xf>
    <xf numFmtId="0" fontId="15" fillId="0" borderId="0" xfId="0" applyFont="1" applyAlignment="1">
      <alignment horizontal="left" vertical="center" indent="2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right" vertical="center" wrapText="1"/>
    </xf>
    <xf numFmtId="4" fontId="14" fillId="0" borderId="0" xfId="0" applyNumberFormat="1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43" fontId="13" fillId="0" borderId="0" xfId="0" applyNumberFormat="1" applyFont="1"/>
    <xf numFmtId="43" fontId="13" fillId="0" borderId="0" xfId="1" applyFont="1" applyFill="1"/>
    <xf numFmtId="0" fontId="0" fillId="0" borderId="0" xfId="0" applyAlignment="1">
      <alignment horizontal="left" vertical="center" wrapText="1" indent="2"/>
    </xf>
    <xf numFmtId="43" fontId="0" fillId="0" borderId="0" xfId="1" applyFont="1" applyFill="1" applyBorder="1" applyAlignment="1">
      <alignment vertical="center" wrapText="1"/>
    </xf>
    <xf numFmtId="43" fontId="0" fillId="6" borderId="0" xfId="1" applyFont="1" applyFill="1"/>
    <xf numFmtId="43" fontId="15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left" vertical="center" indent="2"/>
    </xf>
    <xf numFmtId="43" fontId="14" fillId="0" borderId="0" xfId="1" applyFont="1" applyAlignment="1">
      <alignment horizontal="left" vertical="center" indent="2"/>
    </xf>
    <xf numFmtId="43" fontId="1" fillId="0" borderId="0" xfId="1" applyFont="1"/>
    <xf numFmtId="43" fontId="1" fillId="0" borderId="0" xfId="1" applyFont="1" applyFill="1" applyBorder="1" applyAlignment="1">
      <alignment vertical="center" wrapText="1"/>
    </xf>
    <xf numFmtId="43" fontId="1" fillId="5" borderId="1" xfId="1" applyFont="1" applyFill="1" applyBorder="1"/>
    <xf numFmtId="0" fontId="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1324840</xdr:colOff>
      <xdr:row>0</xdr:row>
      <xdr:rowOff>168851</xdr:rowOff>
    </xdr:from>
    <xdr:to>
      <xdr:col>11</xdr:col>
      <xdr:colOff>16592</xdr:colOff>
      <xdr:row>5</xdr:row>
      <xdr:rowOff>6927</xdr:rowOff>
    </xdr:to>
    <xdr:pic>
      <xdr:nvPicPr>
        <xdr:cNvPr id="2" name="1 Imagen" descr="LOGO CESMET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9386454" y="168851"/>
          <a:ext cx="1324841" cy="799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43297</xdr:colOff>
      <xdr:row>1</xdr:row>
      <xdr:rowOff>34636</xdr:rowOff>
    </xdr:from>
    <xdr:to>
      <xdr:col>0</xdr:col>
      <xdr:colOff>1176771</xdr:colOff>
      <xdr:row>4</xdr:row>
      <xdr:rowOff>106367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297" y="225136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3069981</xdr:colOff>
      <xdr:row>0</xdr:row>
      <xdr:rowOff>58616</xdr:rowOff>
    </xdr:from>
    <xdr:to>
      <xdr:col>1</xdr:col>
      <xdr:colOff>432289</xdr:colOff>
      <xdr:row>3</xdr:row>
      <xdr:rowOff>169106</xdr:rowOff>
    </xdr:to>
    <xdr:pic>
      <xdr:nvPicPr>
        <xdr:cNvPr id="3" name="Imagen 1" descr="LOGO CESMET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9981" y="58616"/>
          <a:ext cx="1436077" cy="681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5</xdr:row>
      <xdr:rowOff>31258</xdr:rowOff>
    </xdr:to>
    <xdr:pic>
      <xdr:nvPicPr>
        <xdr:cNvPr id="4" name="3 Imagen" descr="LOGO CESMET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86427</xdr:rowOff>
    </xdr:to>
    <xdr:pic>
      <xdr:nvPicPr>
        <xdr:cNvPr id="5" name="image1.png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2"/>
  <sheetViews>
    <sheetView topLeftCell="A40" zoomScale="148" zoomScaleNormal="148" workbookViewId="0">
      <selection activeCell="A129" sqref="A129"/>
    </sheetView>
  </sheetViews>
  <sheetFormatPr baseColWidth="10" defaultRowHeight="15" x14ac:dyDescent="0.25"/>
  <cols>
    <col min="1" max="1" width="57.85546875" customWidth="1"/>
    <col min="2" max="2" width="21.28515625" customWidth="1"/>
    <col min="3" max="3" width="20.7109375" customWidth="1"/>
    <col min="4" max="4" width="20.85546875" bestFit="1" customWidth="1"/>
    <col min="5" max="5" width="18" customWidth="1"/>
    <col min="6" max="6" width="19.7109375" customWidth="1"/>
    <col min="7" max="8" width="15.140625" hidden="1" customWidth="1"/>
    <col min="9" max="11" width="11.42578125" hidden="1" customWidth="1"/>
    <col min="12" max="12" width="16" bestFit="1" customWidth="1"/>
  </cols>
  <sheetData>
    <row r="2" spans="1:12" ht="15.75" x14ac:dyDescent="0.25">
      <c r="A2" s="77" t="s">
        <v>7</v>
      </c>
      <c r="B2" s="77"/>
      <c r="C2" s="77"/>
      <c r="D2" s="77"/>
      <c r="E2" s="77"/>
      <c r="F2" s="77"/>
    </row>
    <row r="3" spans="1:12" x14ac:dyDescent="0.25">
      <c r="A3" s="76" t="s">
        <v>8</v>
      </c>
      <c r="B3" s="76"/>
      <c r="C3" s="76"/>
      <c r="D3" s="76"/>
      <c r="E3" s="76"/>
      <c r="F3" s="76"/>
    </row>
    <row r="4" spans="1:12" x14ac:dyDescent="0.25">
      <c r="A4" s="76" t="s">
        <v>151</v>
      </c>
      <c r="B4" s="76"/>
      <c r="C4" s="76"/>
      <c r="D4" s="76"/>
      <c r="E4" s="76"/>
      <c r="F4" s="76"/>
    </row>
    <row r="5" spans="1:12" x14ac:dyDescent="0.25">
      <c r="A5" s="78" t="s">
        <v>149</v>
      </c>
      <c r="B5" s="78"/>
      <c r="C5" s="78"/>
      <c r="D5" s="78"/>
      <c r="E5" s="78"/>
      <c r="F5" s="78"/>
    </row>
    <row r="7" spans="1:12" ht="47.25" customHeight="1" x14ac:dyDescent="0.25">
      <c r="A7" s="1" t="s">
        <v>0</v>
      </c>
      <c r="B7" s="1" t="s">
        <v>6</v>
      </c>
      <c r="C7" s="1" t="s">
        <v>47</v>
      </c>
      <c r="D7" s="1" t="s">
        <v>50</v>
      </c>
      <c r="E7" s="12" t="s">
        <v>51</v>
      </c>
      <c r="F7" s="12" t="s">
        <v>79</v>
      </c>
    </row>
    <row r="8" spans="1:12" ht="32.25" customHeight="1" x14ac:dyDescent="0.25">
      <c r="A8" s="6" t="s">
        <v>1</v>
      </c>
      <c r="B8" s="7">
        <f>B9+B21+B40+B88</f>
        <v>349724674</v>
      </c>
      <c r="C8" s="7">
        <f t="shared" ref="C8:F8" si="0">C9+C21+C40+C88</f>
        <v>0</v>
      </c>
      <c r="D8" s="7">
        <f t="shared" si="0"/>
        <v>349724674</v>
      </c>
      <c r="E8" s="7">
        <f>E9+E21+E40+E88</f>
        <v>23505436.310000002</v>
      </c>
      <c r="F8" s="7">
        <f t="shared" si="0"/>
        <v>309274593.55000001</v>
      </c>
      <c r="H8" s="14"/>
      <c r="L8" s="13"/>
    </row>
    <row r="9" spans="1:12" x14ac:dyDescent="0.25">
      <c r="A9" s="8" t="s">
        <v>2</v>
      </c>
      <c r="B9" s="73">
        <f>SUM(B10:B19)</f>
        <v>249944559</v>
      </c>
      <c r="C9" s="73">
        <f t="shared" ref="C9:F9" si="1">SUM(C10:C19)</f>
        <v>-2.1100277081131935E-10</v>
      </c>
      <c r="D9" s="73">
        <f t="shared" si="1"/>
        <v>249944559</v>
      </c>
      <c r="E9" s="73">
        <f>SUM(E10:E19)</f>
        <v>19319125.650000002</v>
      </c>
      <c r="F9" s="73">
        <f t="shared" si="1"/>
        <v>230625433.35000002</v>
      </c>
      <c r="G9" s="14"/>
      <c r="H9" s="33"/>
    </row>
    <row r="10" spans="1:12" x14ac:dyDescent="0.25">
      <c r="A10" s="3" t="s">
        <v>114</v>
      </c>
      <c r="B10" s="47">
        <v>2679600</v>
      </c>
      <c r="C10" s="47">
        <v>0</v>
      </c>
      <c r="D10" s="47">
        <v>2679600</v>
      </c>
      <c r="E10" s="47">
        <v>223300</v>
      </c>
      <c r="F10" s="14">
        <v>2456300</v>
      </c>
      <c r="G10" s="14"/>
      <c r="H10" s="4"/>
      <c r="L10" s="14"/>
    </row>
    <row r="11" spans="1:12" x14ac:dyDescent="0.25">
      <c r="A11" s="3" t="s">
        <v>10</v>
      </c>
      <c r="B11" s="22">
        <v>156203207</v>
      </c>
      <c r="C11" s="22">
        <v>-2537007.2200000002</v>
      </c>
      <c r="D11" s="22">
        <v>153666199.78</v>
      </c>
      <c r="E11" s="22">
        <v>12669800.6</v>
      </c>
      <c r="F11" s="14">
        <v>140996399.18000001</v>
      </c>
      <c r="H11" s="4">
        <v>0</v>
      </c>
    </row>
    <row r="12" spans="1:12" ht="30" x14ac:dyDescent="0.25">
      <c r="A12" s="3" t="s">
        <v>11</v>
      </c>
      <c r="B12" s="22">
        <v>10800000</v>
      </c>
      <c r="C12" s="22">
        <v>0</v>
      </c>
      <c r="D12" s="22">
        <v>10800000</v>
      </c>
      <c r="E12" s="46">
        <v>900000</v>
      </c>
      <c r="F12" s="14">
        <f t="shared" ref="F12:F74" si="2">D12-E12</f>
        <v>9900000</v>
      </c>
      <c r="H12" s="4"/>
    </row>
    <row r="13" spans="1:12" x14ac:dyDescent="0.25">
      <c r="A13" s="3" t="s">
        <v>52</v>
      </c>
      <c r="B13" s="22">
        <v>55886572</v>
      </c>
      <c r="C13" s="22">
        <v>1726628</v>
      </c>
      <c r="D13" s="22">
        <v>57613200</v>
      </c>
      <c r="E13" s="46">
        <v>4901850</v>
      </c>
      <c r="F13" s="14">
        <v>52711350</v>
      </c>
      <c r="H13" s="4"/>
    </row>
    <row r="14" spans="1:12" x14ac:dyDescent="0.25">
      <c r="A14" s="3" t="s">
        <v>12</v>
      </c>
      <c r="B14" s="22">
        <v>17341501</v>
      </c>
      <c r="C14" s="22">
        <v>462199.3</v>
      </c>
      <c r="D14" s="22">
        <v>17803700.300000001</v>
      </c>
      <c r="E14" s="22">
        <v>0</v>
      </c>
      <c r="F14" s="14">
        <f t="shared" si="2"/>
        <v>17803700.300000001</v>
      </c>
      <c r="G14" s="13"/>
      <c r="H14" s="4"/>
    </row>
    <row r="15" spans="1:12" x14ac:dyDescent="0.25">
      <c r="A15" s="3" t="s">
        <v>92</v>
      </c>
      <c r="B15" s="22">
        <v>0</v>
      </c>
      <c r="C15" s="22">
        <v>0</v>
      </c>
      <c r="D15" s="22">
        <v>0</v>
      </c>
      <c r="E15" s="22">
        <v>0</v>
      </c>
      <c r="F15" s="14">
        <v>0</v>
      </c>
      <c r="G15" s="13"/>
      <c r="H15" s="4"/>
    </row>
    <row r="16" spans="1:12" ht="30" x14ac:dyDescent="0.25">
      <c r="A16" s="3" t="s">
        <v>13</v>
      </c>
      <c r="B16" s="22">
        <v>0</v>
      </c>
      <c r="C16" s="22">
        <v>0</v>
      </c>
      <c r="D16" s="22">
        <v>0</v>
      </c>
      <c r="E16" s="22">
        <v>0</v>
      </c>
      <c r="F16" s="14">
        <f t="shared" si="2"/>
        <v>0</v>
      </c>
      <c r="G16" t="s">
        <v>115</v>
      </c>
      <c r="H16" s="14"/>
    </row>
    <row r="17" spans="1:12" x14ac:dyDescent="0.25">
      <c r="A17" s="3" t="s">
        <v>144</v>
      </c>
      <c r="B17" s="22">
        <v>2400000</v>
      </c>
      <c r="C17" s="22">
        <v>0</v>
      </c>
      <c r="D17" s="22">
        <v>2400000</v>
      </c>
      <c r="E17" s="22">
        <v>199300</v>
      </c>
      <c r="F17" s="14">
        <v>2200700</v>
      </c>
      <c r="H17" s="14"/>
    </row>
    <row r="18" spans="1:12" x14ac:dyDescent="0.25">
      <c r="A18" s="3" t="s">
        <v>14</v>
      </c>
      <c r="B18" s="22">
        <v>3962941</v>
      </c>
      <c r="C18" s="22">
        <v>297780.32</v>
      </c>
      <c r="D18" s="22">
        <v>4260721.32</v>
      </c>
      <c r="E18" s="22">
        <v>363373.25</v>
      </c>
      <c r="F18" s="14">
        <v>3897348.07</v>
      </c>
    </row>
    <row r="19" spans="1:12" ht="30" x14ac:dyDescent="0.25">
      <c r="A19" s="3" t="s">
        <v>83</v>
      </c>
      <c r="B19" s="22">
        <v>670738</v>
      </c>
      <c r="C19" s="22">
        <v>50399.6</v>
      </c>
      <c r="D19" s="22">
        <v>721137.6</v>
      </c>
      <c r="E19" s="22">
        <v>61501.8</v>
      </c>
      <c r="F19" s="14">
        <v>659635.80000000005</v>
      </c>
      <c r="H19" s="14"/>
    </row>
    <row r="20" spans="1:12" x14ac:dyDescent="0.25">
      <c r="A20" s="3"/>
      <c r="B20" s="22"/>
      <c r="C20" s="22"/>
      <c r="D20" s="22"/>
      <c r="E20" s="22"/>
      <c r="F20" s="14"/>
    </row>
    <row r="21" spans="1:12" x14ac:dyDescent="0.25">
      <c r="A21" s="9" t="s">
        <v>3</v>
      </c>
      <c r="B21" s="48">
        <f>SUM(B22:B38)</f>
        <v>14439000</v>
      </c>
      <c r="C21" s="48">
        <f t="shared" ref="C21:E21" si="3">SUM(C22:C38)</f>
        <v>4181185.08</v>
      </c>
      <c r="D21" s="48">
        <f t="shared" si="3"/>
        <v>18620185.079999998</v>
      </c>
      <c r="E21" s="48">
        <f t="shared" si="3"/>
        <v>33706.699999999997</v>
      </c>
      <c r="F21" s="48">
        <f>SUM(F22:F38)</f>
        <v>12651663.33</v>
      </c>
    </row>
    <row r="22" spans="1:12" x14ac:dyDescent="0.25">
      <c r="A22" s="10" t="s">
        <v>15</v>
      </c>
      <c r="B22" s="22">
        <v>8400000</v>
      </c>
      <c r="C22" s="22">
        <v>740538</v>
      </c>
      <c r="D22" s="22">
        <v>9140538</v>
      </c>
      <c r="E22" s="22">
        <v>0</v>
      </c>
      <c r="F22" s="14">
        <v>9140538</v>
      </c>
    </row>
    <row r="23" spans="1:12" x14ac:dyDescent="0.25">
      <c r="A23" s="3" t="s">
        <v>16</v>
      </c>
      <c r="B23" s="22">
        <v>200000</v>
      </c>
      <c r="C23" s="22">
        <v>-200000</v>
      </c>
      <c r="D23" s="16">
        <v>0</v>
      </c>
      <c r="E23" s="16">
        <v>0</v>
      </c>
      <c r="F23" s="14">
        <f t="shared" si="2"/>
        <v>0</v>
      </c>
    </row>
    <row r="24" spans="1:12" x14ac:dyDescent="0.25">
      <c r="A24" s="3" t="s">
        <v>53</v>
      </c>
      <c r="B24" s="22">
        <v>500000</v>
      </c>
      <c r="C24" s="22">
        <v>-300000</v>
      </c>
      <c r="D24" s="16">
        <v>200000</v>
      </c>
      <c r="E24" s="47">
        <v>33706.699999999997</v>
      </c>
      <c r="F24" s="14">
        <v>166293.29999999999</v>
      </c>
    </row>
    <row r="25" spans="1:12" x14ac:dyDescent="0.25">
      <c r="A25" s="3" t="s">
        <v>17</v>
      </c>
      <c r="B25" s="22">
        <v>480000</v>
      </c>
      <c r="C25" s="22">
        <v>0</v>
      </c>
      <c r="D25" s="16">
        <v>480000</v>
      </c>
      <c r="E25" s="16">
        <v>0</v>
      </c>
      <c r="F25" s="14">
        <v>82812</v>
      </c>
    </row>
    <row r="26" spans="1:12" x14ac:dyDescent="0.25">
      <c r="A26" s="3" t="s">
        <v>54</v>
      </c>
      <c r="B26" s="22">
        <v>200000</v>
      </c>
      <c r="C26" s="22">
        <v>-100000</v>
      </c>
      <c r="D26" s="16">
        <f t="shared" ref="D26:D37" si="4">+B26+C26</f>
        <v>100000</v>
      </c>
      <c r="E26" s="16">
        <v>0</v>
      </c>
      <c r="F26" s="14">
        <v>100000</v>
      </c>
    </row>
    <row r="27" spans="1:12" x14ac:dyDescent="0.25">
      <c r="A27" s="3" t="s">
        <v>18</v>
      </c>
      <c r="B27" s="22">
        <v>175000</v>
      </c>
      <c r="C27" s="22">
        <v>0</v>
      </c>
      <c r="D27" s="16">
        <v>175000</v>
      </c>
      <c r="E27" s="16">
        <v>0</v>
      </c>
      <c r="F27" s="14">
        <v>175000</v>
      </c>
    </row>
    <row r="28" spans="1:12" ht="30" x14ac:dyDescent="0.25">
      <c r="A28" s="3" t="s">
        <v>93</v>
      </c>
      <c r="B28" s="22">
        <v>1000000</v>
      </c>
      <c r="C28" s="22">
        <v>0</v>
      </c>
      <c r="D28" s="16">
        <f t="shared" si="4"/>
        <v>1000000</v>
      </c>
      <c r="E28" s="16">
        <v>0</v>
      </c>
      <c r="F28" s="14">
        <v>1000000</v>
      </c>
    </row>
    <row r="29" spans="1:12" ht="30" x14ac:dyDescent="0.25">
      <c r="A29" s="3" t="s">
        <v>94</v>
      </c>
      <c r="B29" s="22">
        <v>500000</v>
      </c>
      <c r="C29" s="22">
        <v>-83400</v>
      </c>
      <c r="D29" s="16">
        <v>416600</v>
      </c>
      <c r="E29" s="16">
        <v>0</v>
      </c>
      <c r="F29" s="14">
        <f>D29-E29</f>
        <v>416600</v>
      </c>
    </row>
    <row r="30" spans="1:12" ht="51" customHeight="1" x14ac:dyDescent="0.25">
      <c r="A30" s="3" t="s">
        <v>95</v>
      </c>
      <c r="B30" s="22">
        <v>0</v>
      </c>
      <c r="C30" s="22">
        <v>0</v>
      </c>
      <c r="D30" s="16">
        <v>0</v>
      </c>
      <c r="E30" s="16">
        <v>0</v>
      </c>
      <c r="F30" s="14">
        <f>D30-E30</f>
        <v>0</v>
      </c>
    </row>
    <row r="31" spans="1:12" ht="30" x14ac:dyDescent="0.25">
      <c r="A31" s="3" t="s">
        <v>84</v>
      </c>
      <c r="B31" s="22">
        <v>200000</v>
      </c>
      <c r="C31" s="22">
        <v>-200000</v>
      </c>
      <c r="D31" s="16">
        <v>0</v>
      </c>
      <c r="E31" s="16">
        <v>0</v>
      </c>
      <c r="F31" s="14">
        <f t="shared" si="2"/>
        <v>0</v>
      </c>
    </row>
    <row r="32" spans="1:12" ht="30" x14ac:dyDescent="0.25">
      <c r="A32" s="3" t="s">
        <v>19</v>
      </c>
      <c r="B32" s="22">
        <v>400000</v>
      </c>
      <c r="C32" s="22">
        <v>0</v>
      </c>
      <c r="D32" s="16">
        <f t="shared" si="4"/>
        <v>400000</v>
      </c>
      <c r="E32" s="16">
        <v>0</v>
      </c>
      <c r="F32" s="14">
        <v>400000</v>
      </c>
      <c r="L32">
        <f>L2</f>
        <v>0</v>
      </c>
    </row>
    <row r="33" spans="1:7" x14ac:dyDescent="0.25">
      <c r="A33" s="3" t="s">
        <v>55</v>
      </c>
      <c r="B33" s="22">
        <v>384000</v>
      </c>
      <c r="C33" s="22">
        <v>0</v>
      </c>
      <c r="D33" s="16">
        <v>384000</v>
      </c>
      <c r="E33" s="16">
        <v>0</v>
      </c>
      <c r="F33" s="14">
        <v>216204</v>
      </c>
    </row>
    <row r="34" spans="1:7" x14ac:dyDescent="0.25">
      <c r="A34" s="3" t="s">
        <v>56</v>
      </c>
      <c r="B34" s="22">
        <v>300000</v>
      </c>
      <c r="C34" s="22">
        <v>-150000</v>
      </c>
      <c r="D34" s="16">
        <f t="shared" si="4"/>
        <v>150000</v>
      </c>
      <c r="E34" s="16">
        <v>0</v>
      </c>
      <c r="F34" s="14">
        <v>150000</v>
      </c>
    </row>
    <row r="35" spans="1:7" x14ac:dyDescent="0.25">
      <c r="A35" s="3" t="s">
        <v>20</v>
      </c>
      <c r="B35" s="22">
        <v>500000</v>
      </c>
      <c r="C35" s="22">
        <v>4854102.5</v>
      </c>
      <c r="D35" s="16">
        <v>5354102.5</v>
      </c>
      <c r="E35" s="16">
        <v>0</v>
      </c>
      <c r="F35" s="14">
        <v>0</v>
      </c>
    </row>
    <row r="36" spans="1:7" x14ac:dyDescent="0.25">
      <c r="A36" s="3" t="s">
        <v>85</v>
      </c>
      <c r="B36" s="22">
        <v>200000</v>
      </c>
      <c r="C36" s="22">
        <v>-100000</v>
      </c>
      <c r="D36" s="16">
        <f t="shared" si="4"/>
        <v>100000</v>
      </c>
      <c r="E36" s="16">
        <v>0</v>
      </c>
      <c r="F36" s="14">
        <f t="shared" si="2"/>
        <v>100000</v>
      </c>
    </row>
    <row r="37" spans="1:7" x14ac:dyDescent="0.25">
      <c r="A37" s="3" t="s">
        <v>96</v>
      </c>
      <c r="B37" s="22">
        <v>300000</v>
      </c>
      <c r="C37" s="22">
        <v>0</v>
      </c>
      <c r="D37" s="16">
        <f t="shared" si="4"/>
        <v>300000</v>
      </c>
      <c r="E37" s="16">
        <v>0</v>
      </c>
      <c r="F37" s="14">
        <v>284271.45</v>
      </c>
    </row>
    <row r="38" spans="1:7" x14ac:dyDescent="0.25">
      <c r="A38" s="3" t="s">
        <v>72</v>
      </c>
      <c r="B38" s="22">
        <v>700000</v>
      </c>
      <c r="C38" s="22">
        <v>-280055.42</v>
      </c>
      <c r="D38" s="16">
        <v>419944.58</v>
      </c>
      <c r="E38" s="16">
        <v>0</v>
      </c>
      <c r="F38" s="14">
        <v>419944.58</v>
      </c>
    </row>
    <row r="39" spans="1:7" x14ac:dyDescent="0.25">
      <c r="A39" s="3"/>
      <c r="B39" s="22"/>
      <c r="C39" s="22"/>
      <c r="D39" s="16"/>
      <c r="E39" s="16"/>
      <c r="F39" s="14"/>
    </row>
    <row r="40" spans="1:7" x14ac:dyDescent="0.25">
      <c r="A40" s="9" t="s">
        <v>4</v>
      </c>
      <c r="B40" s="49">
        <f>SUM(B41:B86)</f>
        <v>78391115</v>
      </c>
      <c r="C40" s="49">
        <f t="shared" ref="C40:E40" si="5">SUM(C41:C86)</f>
        <v>-4452285.08</v>
      </c>
      <c r="D40" s="49">
        <f t="shared" si="5"/>
        <v>73938829.920000002</v>
      </c>
      <c r="E40" s="49">
        <f t="shared" si="5"/>
        <v>4100603.96</v>
      </c>
      <c r="F40" s="49">
        <f>SUM(F41:F86)</f>
        <v>59136848.869999997</v>
      </c>
    </row>
    <row r="41" spans="1:7" x14ac:dyDescent="0.25">
      <c r="A41" s="3" t="s">
        <v>21</v>
      </c>
      <c r="B41" s="22">
        <v>38540250</v>
      </c>
      <c r="C41" s="22">
        <v>387510</v>
      </c>
      <c r="D41" s="16">
        <v>38927760</v>
      </c>
      <c r="E41" s="46">
        <v>3242600</v>
      </c>
      <c r="F41" s="14">
        <f>D41-E41</f>
        <v>35685160</v>
      </c>
    </row>
    <row r="42" spans="1:7" x14ac:dyDescent="0.25">
      <c r="A42" s="3" t="s">
        <v>22</v>
      </c>
      <c r="B42" s="22">
        <v>700000</v>
      </c>
      <c r="C42" s="22">
        <v>200407.42</v>
      </c>
      <c r="D42" s="16">
        <v>900407.42</v>
      </c>
      <c r="E42" s="16">
        <v>0</v>
      </c>
      <c r="F42" s="14">
        <v>379437.42</v>
      </c>
    </row>
    <row r="43" spans="1:7" x14ac:dyDescent="0.25">
      <c r="A43" s="3" t="s">
        <v>23</v>
      </c>
      <c r="B43" s="22">
        <v>100000</v>
      </c>
      <c r="C43" s="22">
        <v>0</v>
      </c>
      <c r="D43" s="16">
        <f>+B43+C43</f>
        <v>100000</v>
      </c>
      <c r="E43" s="16">
        <v>0</v>
      </c>
      <c r="F43" s="14">
        <v>100000</v>
      </c>
    </row>
    <row r="44" spans="1:7" x14ac:dyDescent="0.25">
      <c r="A44" s="3" t="s">
        <v>74</v>
      </c>
      <c r="B44" s="22">
        <v>250000</v>
      </c>
      <c r="C44" s="22">
        <v>0</v>
      </c>
      <c r="D44" s="16">
        <f>+B44+C44</f>
        <v>250000</v>
      </c>
      <c r="E44" s="16">
        <v>0</v>
      </c>
      <c r="F44" s="14">
        <f t="shared" si="2"/>
        <v>250000</v>
      </c>
    </row>
    <row r="45" spans="1:7" x14ac:dyDescent="0.25">
      <c r="A45" s="3" t="s">
        <v>97</v>
      </c>
      <c r="B45" s="22">
        <v>200000</v>
      </c>
      <c r="C45" s="22">
        <v>0</v>
      </c>
      <c r="D45" s="16">
        <v>200000</v>
      </c>
      <c r="E45" s="16">
        <v>0</v>
      </c>
      <c r="F45" s="14">
        <v>200000</v>
      </c>
      <c r="G45" s="14"/>
    </row>
    <row r="46" spans="1:7" s="34" customFormat="1" x14ac:dyDescent="0.25">
      <c r="A46" s="3" t="s">
        <v>24</v>
      </c>
      <c r="B46" s="22">
        <v>300000</v>
      </c>
      <c r="C46" s="22">
        <v>0</v>
      </c>
      <c r="D46" s="16">
        <f>+B46+C46</f>
        <v>300000</v>
      </c>
      <c r="E46" s="16">
        <v>41418</v>
      </c>
      <c r="F46" s="50">
        <v>258582</v>
      </c>
      <c r="G46" s="64"/>
    </row>
    <row r="47" spans="1:7" s="34" customFormat="1" x14ac:dyDescent="0.25">
      <c r="A47" s="3" t="s">
        <v>25</v>
      </c>
      <c r="B47" s="22">
        <v>9675740</v>
      </c>
      <c r="C47" s="22">
        <v>-3000000</v>
      </c>
      <c r="D47" s="16">
        <v>6675740</v>
      </c>
      <c r="E47" s="16">
        <v>99120</v>
      </c>
      <c r="F47" s="50">
        <v>4970168</v>
      </c>
    </row>
    <row r="48" spans="1:7" s="34" customFormat="1" x14ac:dyDescent="0.25">
      <c r="A48" s="3" t="s">
        <v>26</v>
      </c>
      <c r="B48" s="22">
        <v>9100125</v>
      </c>
      <c r="C48" s="22">
        <v>-2504102.5</v>
      </c>
      <c r="D48" s="16">
        <v>6596022.5</v>
      </c>
      <c r="E48" s="16">
        <v>0</v>
      </c>
      <c r="F48" s="50">
        <v>5746422.5</v>
      </c>
      <c r="G48" s="65"/>
    </row>
    <row r="49" spans="1:6" x14ac:dyDescent="0.25">
      <c r="A49" s="3" t="s">
        <v>27</v>
      </c>
      <c r="B49" s="22">
        <v>500000</v>
      </c>
      <c r="C49" s="22">
        <v>0</v>
      </c>
      <c r="D49" s="16">
        <f>+B49+C49</f>
        <v>500000</v>
      </c>
      <c r="E49" s="16">
        <v>0</v>
      </c>
      <c r="F49" s="14">
        <v>500000</v>
      </c>
    </row>
    <row r="50" spans="1:6" x14ac:dyDescent="0.25">
      <c r="A50" s="3" t="s">
        <v>28</v>
      </c>
      <c r="B50" s="22">
        <v>300000</v>
      </c>
      <c r="C50" s="22">
        <v>-50000</v>
      </c>
      <c r="D50" s="16">
        <f>+B50+C50</f>
        <v>250000</v>
      </c>
      <c r="E50" s="16">
        <v>0</v>
      </c>
      <c r="F50" s="14">
        <f t="shared" si="2"/>
        <v>250000</v>
      </c>
    </row>
    <row r="51" spans="1:6" x14ac:dyDescent="0.25">
      <c r="A51" s="3" t="s">
        <v>73</v>
      </c>
      <c r="B51" s="22">
        <v>375000</v>
      </c>
      <c r="C51" s="22">
        <v>-75000</v>
      </c>
      <c r="D51" s="16">
        <f>+B51+C51</f>
        <v>300000</v>
      </c>
      <c r="E51" s="16">
        <v>0</v>
      </c>
      <c r="F51" s="14">
        <v>300000</v>
      </c>
    </row>
    <row r="52" spans="1:6" x14ac:dyDescent="0.25">
      <c r="A52" s="3" t="s">
        <v>29</v>
      </c>
      <c r="B52" s="22">
        <v>30000</v>
      </c>
      <c r="C52" s="22">
        <v>0</v>
      </c>
      <c r="D52" s="16">
        <v>30000</v>
      </c>
      <c r="E52" s="16">
        <v>0</v>
      </c>
      <c r="F52" s="14">
        <f t="shared" si="2"/>
        <v>30000</v>
      </c>
    </row>
    <row r="53" spans="1:6" ht="18.75" customHeight="1" x14ac:dyDescent="0.25">
      <c r="A53" s="3" t="s">
        <v>57</v>
      </c>
      <c r="B53" s="22">
        <v>540000</v>
      </c>
      <c r="C53" s="22">
        <v>-40000</v>
      </c>
      <c r="D53" s="16">
        <v>500000</v>
      </c>
      <c r="E53" s="16">
        <v>0</v>
      </c>
      <c r="F53" s="14">
        <v>500000</v>
      </c>
    </row>
    <row r="54" spans="1:6" ht="14.25" customHeight="1" x14ac:dyDescent="0.25">
      <c r="A54" s="3" t="s">
        <v>110</v>
      </c>
      <c r="B54" s="22">
        <v>0</v>
      </c>
      <c r="C54" s="22">
        <v>0</v>
      </c>
      <c r="D54" s="16">
        <v>0</v>
      </c>
      <c r="E54" s="16">
        <v>0</v>
      </c>
      <c r="F54" s="14">
        <v>0</v>
      </c>
    </row>
    <row r="55" spans="1:6" x14ac:dyDescent="0.25">
      <c r="A55" s="3" t="s">
        <v>30</v>
      </c>
      <c r="B55" s="22">
        <v>400000</v>
      </c>
      <c r="C55" s="22">
        <v>0</v>
      </c>
      <c r="D55" s="16">
        <v>400000</v>
      </c>
      <c r="E55" s="16">
        <v>135723.6</v>
      </c>
      <c r="F55" s="14">
        <v>264276.40000000002</v>
      </c>
    </row>
    <row r="56" spans="1:6" x14ac:dyDescent="0.25">
      <c r="A56" s="3" t="s">
        <v>128</v>
      </c>
      <c r="B56" s="22">
        <v>0</v>
      </c>
      <c r="C56" s="22">
        <v>0</v>
      </c>
      <c r="D56" s="16">
        <v>0</v>
      </c>
      <c r="E56" s="16">
        <v>0</v>
      </c>
      <c r="F56" s="14">
        <v>0</v>
      </c>
    </row>
    <row r="57" spans="1:6" x14ac:dyDescent="0.25">
      <c r="A57" s="3" t="s">
        <v>31</v>
      </c>
      <c r="B57" s="22">
        <v>205000</v>
      </c>
      <c r="C57" s="22">
        <v>0</v>
      </c>
      <c r="D57" s="16">
        <f t="shared" ref="D57:D85" si="6">+B57+C57</f>
        <v>205000</v>
      </c>
      <c r="E57" s="16">
        <v>0</v>
      </c>
      <c r="F57" s="14">
        <v>204584.64</v>
      </c>
    </row>
    <row r="58" spans="1:6" x14ac:dyDescent="0.25">
      <c r="A58" s="3" t="s">
        <v>32</v>
      </c>
      <c r="B58" s="22">
        <v>200000</v>
      </c>
      <c r="C58" s="22">
        <v>0</v>
      </c>
      <c r="D58" s="16">
        <f t="shared" si="6"/>
        <v>200000</v>
      </c>
      <c r="E58" s="16">
        <v>0</v>
      </c>
      <c r="F58" s="14">
        <v>195374.4</v>
      </c>
    </row>
    <row r="59" spans="1:6" x14ac:dyDescent="0.25">
      <c r="A59" s="3" t="s">
        <v>98</v>
      </c>
      <c r="B59" s="22">
        <v>75000</v>
      </c>
      <c r="C59" s="22">
        <v>0</v>
      </c>
      <c r="D59" s="16">
        <f t="shared" si="6"/>
        <v>75000</v>
      </c>
      <c r="E59" s="16">
        <v>0</v>
      </c>
      <c r="F59" s="14">
        <v>75000</v>
      </c>
    </row>
    <row r="60" spans="1:6" x14ac:dyDescent="0.25">
      <c r="A60" s="3" t="s">
        <v>131</v>
      </c>
      <c r="B60" s="22">
        <v>0</v>
      </c>
      <c r="C60" s="22">
        <v>0</v>
      </c>
      <c r="D60" s="16">
        <v>0</v>
      </c>
      <c r="E60" s="16">
        <v>0</v>
      </c>
      <c r="F60" s="14">
        <v>0</v>
      </c>
    </row>
    <row r="61" spans="1:6" x14ac:dyDescent="0.25">
      <c r="A61" s="3" t="s">
        <v>58</v>
      </c>
      <c r="B61" s="22">
        <v>150000</v>
      </c>
      <c r="C61" s="22">
        <v>0</v>
      </c>
      <c r="D61" s="16">
        <f t="shared" si="6"/>
        <v>150000</v>
      </c>
      <c r="E61" s="16">
        <v>0</v>
      </c>
      <c r="F61" s="14">
        <f t="shared" si="2"/>
        <v>150000</v>
      </c>
    </row>
    <row r="62" spans="1:6" x14ac:dyDescent="0.25">
      <c r="A62" s="3" t="s">
        <v>121</v>
      </c>
      <c r="B62" s="22">
        <v>0</v>
      </c>
      <c r="C62" s="22">
        <v>0</v>
      </c>
      <c r="D62" s="16">
        <f t="shared" si="6"/>
        <v>0</v>
      </c>
      <c r="E62" s="16">
        <v>0</v>
      </c>
      <c r="F62" s="14">
        <v>0</v>
      </c>
    </row>
    <row r="63" spans="1:6" x14ac:dyDescent="0.25">
      <c r="A63" s="3" t="s">
        <v>33</v>
      </c>
      <c r="B63" s="22">
        <v>200000</v>
      </c>
      <c r="C63" s="22">
        <v>0</v>
      </c>
      <c r="D63" s="16">
        <f t="shared" si="6"/>
        <v>200000</v>
      </c>
      <c r="E63" s="16">
        <v>0</v>
      </c>
      <c r="F63" s="14">
        <f t="shared" si="2"/>
        <v>200000</v>
      </c>
    </row>
    <row r="64" spans="1:6" s="34" customFormat="1" x14ac:dyDescent="0.25">
      <c r="A64" s="3" t="s">
        <v>99</v>
      </c>
      <c r="B64" s="22">
        <v>200000</v>
      </c>
      <c r="C64" s="22">
        <v>0</v>
      </c>
      <c r="D64" s="16">
        <v>200000</v>
      </c>
      <c r="E64" s="16">
        <v>0</v>
      </c>
      <c r="F64" s="50">
        <v>200000</v>
      </c>
    </row>
    <row r="65" spans="1:8" s="34" customFormat="1" x14ac:dyDescent="0.25">
      <c r="A65" s="3" t="s">
        <v>100</v>
      </c>
      <c r="B65" s="22">
        <v>300000</v>
      </c>
      <c r="C65" s="22">
        <v>0</v>
      </c>
      <c r="D65" s="16">
        <v>300000</v>
      </c>
      <c r="E65" s="16">
        <v>334.17</v>
      </c>
      <c r="F65" s="50">
        <v>279067.64</v>
      </c>
    </row>
    <row r="66" spans="1:8" x14ac:dyDescent="0.25">
      <c r="A66" s="66" t="s">
        <v>101</v>
      </c>
      <c r="B66" s="51">
        <v>150000</v>
      </c>
      <c r="C66" s="51">
        <v>0</v>
      </c>
      <c r="D66" s="67">
        <f t="shared" si="6"/>
        <v>150000</v>
      </c>
      <c r="E66" s="67">
        <v>0</v>
      </c>
      <c r="F66" s="14">
        <v>142964.25</v>
      </c>
    </row>
    <row r="67" spans="1:8" s="34" customFormat="1" x14ac:dyDescent="0.25">
      <c r="A67" s="3" t="s">
        <v>34</v>
      </c>
      <c r="B67" s="22">
        <v>10200000</v>
      </c>
      <c r="C67" s="22">
        <v>0</v>
      </c>
      <c r="D67" s="16">
        <f t="shared" si="6"/>
        <v>10200000</v>
      </c>
      <c r="E67" s="16">
        <v>0</v>
      </c>
      <c r="F67" s="50">
        <v>5100000</v>
      </c>
    </row>
    <row r="68" spans="1:8" s="34" customFormat="1" x14ac:dyDescent="0.25">
      <c r="A68" s="3" t="s">
        <v>35</v>
      </c>
      <c r="B68" s="22">
        <v>1020000</v>
      </c>
      <c r="C68" s="22">
        <v>0</v>
      </c>
      <c r="D68" s="16">
        <f t="shared" si="6"/>
        <v>1020000</v>
      </c>
      <c r="E68" s="16">
        <v>0</v>
      </c>
      <c r="F68" s="50">
        <v>40.799999999999997</v>
      </c>
    </row>
    <row r="69" spans="1:8" x14ac:dyDescent="0.25">
      <c r="A69" s="3" t="s">
        <v>49</v>
      </c>
      <c r="B69" s="22">
        <v>50000</v>
      </c>
      <c r="C69" s="22">
        <v>0</v>
      </c>
      <c r="D69" s="16">
        <f t="shared" si="6"/>
        <v>50000</v>
      </c>
      <c r="E69" s="16">
        <v>0</v>
      </c>
      <c r="F69" s="14">
        <v>34996.85</v>
      </c>
    </row>
    <row r="70" spans="1:8" x14ac:dyDescent="0.25">
      <c r="A70" s="3" t="s">
        <v>145</v>
      </c>
      <c r="B70" s="22">
        <v>50000</v>
      </c>
      <c r="C70" s="22">
        <v>0</v>
      </c>
      <c r="D70" s="16">
        <f t="shared" si="6"/>
        <v>50000</v>
      </c>
      <c r="E70" s="16">
        <v>2006</v>
      </c>
      <c r="F70" s="14">
        <v>47994</v>
      </c>
    </row>
    <row r="71" spans="1:8" ht="30" customHeight="1" x14ac:dyDescent="0.25">
      <c r="A71" s="3" t="s">
        <v>36</v>
      </c>
      <c r="B71" s="22">
        <v>200000</v>
      </c>
      <c r="C71" s="22">
        <v>0</v>
      </c>
      <c r="D71" s="16">
        <f t="shared" si="6"/>
        <v>200000</v>
      </c>
      <c r="E71" s="16">
        <v>0</v>
      </c>
      <c r="F71" s="14">
        <v>200000</v>
      </c>
      <c r="H71" t="s">
        <v>116</v>
      </c>
    </row>
    <row r="72" spans="1:8" s="34" customFormat="1" ht="30" x14ac:dyDescent="0.25">
      <c r="A72" s="3" t="s">
        <v>37</v>
      </c>
      <c r="B72" s="22">
        <v>600000</v>
      </c>
      <c r="C72" s="22">
        <v>-100000</v>
      </c>
      <c r="D72" s="16">
        <f t="shared" si="6"/>
        <v>500000</v>
      </c>
      <c r="E72" s="16">
        <v>234560.4</v>
      </c>
      <c r="F72" s="50">
        <v>231207.8</v>
      </c>
    </row>
    <row r="73" spans="1:8" s="34" customFormat="1" x14ac:dyDescent="0.25">
      <c r="A73" s="3" t="s">
        <v>111</v>
      </c>
      <c r="B73" s="22">
        <v>0</v>
      </c>
      <c r="C73" s="22">
        <v>0</v>
      </c>
      <c r="D73" s="16">
        <v>0</v>
      </c>
      <c r="E73" s="16">
        <v>0</v>
      </c>
      <c r="F73" s="50">
        <v>0</v>
      </c>
    </row>
    <row r="74" spans="1:8" x14ac:dyDescent="0.25">
      <c r="A74" s="3" t="s">
        <v>38</v>
      </c>
      <c r="B74" s="22">
        <v>700000</v>
      </c>
      <c r="C74" s="22">
        <v>-200000</v>
      </c>
      <c r="D74" s="16">
        <f t="shared" si="6"/>
        <v>500000</v>
      </c>
      <c r="E74" s="16">
        <v>0</v>
      </c>
      <c r="F74" s="14">
        <f t="shared" si="2"/>
        <v>500000</v>
      </c>
    </row>
    <row r="75" spans="1:8" x14ac:dyDescent="0.25">
      <c r="A75" s="3" t="s">
        <v>39</v>
      </c>
      <c r="B75" s="22">
        <v>700000</v>
      </c>
      <c r="C75" s="22">
        <v>-50000</v>
      </c>
      <c r="D75" s="16">
        <v>650000</v>
      </c>
      <c r="E75" s="16">
        <v>0</v>
      </c>
      <c r="F75" s="14">
        <v>650000</v>
      </c>
    </row>
    <row r="76" spans="1:8" ht="30" x14ac:dyDescent="0.25">
      <c r="A76" s="3" t="s">
        <v>132</v>
      </c>
      <c r="B76" s="22">
        <v>0</v>
      </c>
      <c r="C76" s="22">
        <v>0</v>
      </c>
      <c r="D76" s="16">
        <v>0</v>
      </c>
      <c r="E76" s="16">
        <v>0</v>
      </c>
      <c r="F76" s="14">
        <v>0</v>
      </c>
    </row>
    <row r="77" spans="1:8" ht="30" x14ac:dyDescent="0.25">
      <c r="A77" s="3" t="s">
        <v>59</v>
      </c>
      <c r="B77" s="22">
        <v>200000</v>
      </c>
      <c r="C77" s="22">
        <v>0</v>
      </c>
      <c r="D77" s="16">
        <f t="shared" si="6"/>
        <v>200000</v>
      </c>
      <c r="E77" s="16">
        <v>0</v>
      </c>
      <c r="F77" s="14">
        <v>200000</v>
      </c>
    </row>
    <row r="78" spans="1:8" ht="30" x14ac:dyDescent="0.25">
      <c r="A78" s="3" t="s">
        <v>60</v>
      </c>
      <c r="B78" s="22">
        <v>150000</v>
      </c>
      <c r="C78" s="22">
        <v>0</v>
      </c>
      <c r="D78" s="16">
        <f t="shared" si="6"/>
        <v>150000</v>
      </c>
      <c r="E78" s="16">
        <v>0</v>
      </c>
      <c r="F78" s="14">
        <v>150000</v>
      </c>
    </row>
    <row r="79" spans="1:8" ht="15.75" customHeight="1" x14ac:dyDescent="0.25">
      <c r="A79" s="3" t="s">
        <v>61</v>
      </c>
      <c r="B79" s="22">
        <v>330000</v>
      </c>
      <c r="C79" s="22">
        <v>0</v>
      </c>
      <c r="D79" s="16">
        <f t="shared" si="6"/>
        <v>330000</v>
      </c>
      <c r="E79" s="16">
        <v>0</v>
      </c>
      <c r="F79" s="14">
        <f t="shared" ref="F79:F104" si="7">D79-E79</f>
        <v>330000</v>
      </c>
    </row>
    <row r="80" spans="1:8" s="34" customFormat="1" x14ac:dyDescent="0.25">
      <c r="A80" s="3" t="s">
        <v>40</v>
      </c>
      <c r="B80" s="22">
        <v>300000</v>
      </c>
      <c r="C80" s="22">
        <v>0</v>
      </c>
      <c r="D80" s="16">
        <v>300000</v>
      </c>
      <c r="E80" s="16">
        <v>176196.19</v>
      </c>
      <c r="F80" s="50">
        <v>48634.84</v>
      </c>
    </row>
    <row r="81" spans="1:12" s="34" customFormat="1" x14ac:dyDescent="0.25">
      <c r="A81" s="3" t="s">
        <v>102</v>
      </c>
      <c r="B81" s="22">
        <v>0</v>
      </c>
      <c r="C81" s="22">
        <v>34500</v>
      </c>
      <c r="D81" s="16">
        <f t="shared" si="6"/>
        <v>34500</v>
      </c>
      <c r="E81" s="16">
        <v>0</v>
      </c>
      <c r="F81" s="50">
        <v>280</v>
      </c>
    </row>
    <row r="82" spans="1:12" x14ac:dyDescent="0.25">
      <c r="A82" s="3" t="s">
        <v>41</v>
      </c>
      <c r="B82" s="22">
        <v>250000</v>
      </c>
      <c r="C82" s="22">
        <v>0</v>
      </c>
      <c r="D82" s="16">
        <f t="shared" si="6"/>
        <v>250000</v>
      </c>
      <c r="E82" s="16">
        <v>89680</v>
      </c>
      <c r="F82" s="14">
        <v>127381.61</v>
      </c>
    </row>
    <row r="83" spans="1:12" s="34" customFormat="1" x14ac:dyDescent="0.25">
      <c r="A83" s="3" t="s">
        <v>103</v>
      </c>
      <c r="B83" s="22">
        <v>100000</v>
      </c>
      <c r="C83" s="22">
        <v>0</v>
      </c>
      <c r="D83" s="16">
        <v>100000</v>
      </c>
      <c r="E83" s="16">
        <v>4130</v>
      </c>
      <c r="F83" s="50">
        <v>95870</v>
      </c>
    </row>
    <row r="84" spans="1:12" x14ac:dyDescent="0.25">
      <c r="A84" s="3" t="s">
        <v>62</v>
      </c>
      <c r="B84" s="22">
        <v>150000</v>
      </c>
      <c r="C84" s="22">
        <v>0</v>
      </c>
      <c r="D84" s="16">
        <f t="shared" si="6"/>
        <v>150000</v>
      </c>
      <c r="E84" s="16">
        <v>0</v>
      </c>
      <c r="F84" s="50">
        <f t="shared" si="7"/>
        <v>150000</v>
      </c>
    </row>
    <row r="85" spans="1:12" s="34" customFormat="1" x14ac:dyDescent="0.25">
      <c r="A85" s="3" t="s">
        <v>81</v>
      </c>
      <c r="B85" s="22">
        <v>500000</v>
      </c>
      <c r="C85" s="22">
        <v>944400</v>
      </c>
      <c r="D85" s="16">
        <f t="shared" si="6"/>
        <v>1444400</v>
      </c>
      <c r="E85" s="16">
        <v>70800</v>
      </c>
      <c r="F85" s="50">
        <v>80</v>
      </c>
    </row>
    <row r="86" spans="1:12" ht="16.5" customHeight="1" x14ac:dyDescent="0.25">
      <c r="A86" s="3" t="s">
        <v>63</v>
      </c>
      <c r="B86" s="22">
        <v>400000</v>
      </c>
      <c r="C86" s="22">
        <v>0</v>
      </c>
      <c r="D86" s="16">
        <v>400000</v>
      </c>
      <c r="E86" s="16">
        <v>4035.6</v>
      </c>
      <c r="F86" s="50">
        <v>389325.72</v>
      </c>
    </row>
    <row r="87" spans="1:12" x14ac:dyDescent="0.25">
      <c r="B87" s="46"/>
      <c r="C87" s="46"/>
      <c r="D87" s="46"/>
      <c r="E87" s="46"/>
      <c r="F87" s="46"/>
      <c r="G87" s="13"/>
      <c r="H87" s="13"/>
      <c r="I87" s="13"/>
      <c r="J87" s="13"/>
      <c r="K87" s="13"/>
      <c r="L87" s="46"/>
    </row>
    <row r="88" spans="1:12" s="19" customFormat="1" ht="15.75" x14ac:dyDescent="0.25">
      <c r="A88" s="19" t="s">
        <v>5</v>
      </c>
      <c r="B88" s="49">
        <f>SUM(B89:B104)</f>
        <v>6950000</v>
      </c>
      <c r="C88" s="49">
        <f>SUM(C89:C104)</f>
        <v>271100</v>
      </c>
      <c r="D88" s="49">
        <f>SUM(D89:D104)</f>
        <v>7221100</v>
      </c>
      <c r="E88" s="49">
        <f>SUM(E89:E104)</f>
        <v>52000</v>
      </c>
      <c r="F88" s="49">
        <f>SUM(F89:F104)</f>
        <v>6860648</v>
      </c>
      <c r="G88" s="72"/>
      <c r="H88" s="72"/>
      <c r="I88" s="72"/>
      <c r="J88" s="72"/>
      <c r="K88" s="72"/>
      <c r="L88" s="69"/>
    </row>
    <row r="89" spans="1:12" x14ac:dyDescent="0.25">
      <c r="A89" t="s">
        <v>42</v>
      </c>
      <c r="B89" s="46">
        <v>1000000</v>
      </c>
      <c r="C89" s="46">
        <v>-21900</v>
      </c>
      <c r="D89" s="46">
        <f>+B89+C89</f>
        <v>978100</v>
      </c>
      <c r="E89" s="46">
        <v>0</v>
      </c>
      <c r="F89" s="46">
        <v>978100</v>
      </c>
      <c r="G89" s="68"/>
      <c r="H89" s="68"/>
      <c r="I89" s="68"/>
      <c r="J89" s="68"/>
      <c r="K89" s="68"/>
      <c r="L89" s="25" t="s">
        <v>42</v>
      </c>
    </row>
    <row r="90" spans="1:12" x14ac:dyDescent="0.25">
      <c r="A90" t="s">
        <v>64</v>
      </c>
      <c r="B90" s="46">
        <v>250000</v>
      </c>
      <c r="C90" s="46">
        <v>0</v>
      </c>
      <c r="D90" s="46">
        <f>+B90+C90</f>
        <v>250000</v>
      </c>
      <c r="E90" s="46">
        <v>0</v>
      </c>
      <c r="F90" s="46">
        <v>250000</v>
      </c>
      <c r="G90" s="68"/>
      <c r="H90" s="68"/>
      <c r="I90" s="68"/>
      <c r="J90" s="68"/>
      <c r="K90" s="68"/>
      <c r="L90" s="25" t="s">
        <v>64</v>
      </c>
    </row>
    <row r="91" spans="1:12" x14ac:dyDescent="0.25">
      <c r="A91" t="s">
        <v>43</v>
      </c>
      <c r="B91" s="46">
        <v>700000</v>
      </c>
      <c r="C91" s="46">
        <v>0</v>
      </c>
      <c r="D91" s="46">
        <f>+B91+C91</f>
        <v>700000</v>
      </c>
      <c r="E91" s="46">
        <v>0</v>
      </c>
      <c r="F91" s="46">
        <v>700000</v>
      </c>
      <c r="G91" s="68"/>
      <c r="H91" s="68"/>
      <c r="I91" s="68"/>
      <c r="J91" s="68"/>
      <c r="K91" s="68"/>
      <c r="L91" s="25" t="s">
        <v>43</v>
      </c>
    </row>
    <row r="92" spans="1:12" x14ac:dyDescent="0.25">
      <c r="A92" t="s">
        <v>44</v>
      </c>
      <c r="B92" s="46">
        <v>500000</v>
      </c>
      <c r="C92" s="46">
        <v>0</v>
      </c>
      <c r="D92" s="46">
        <f>+B92+C92</f>
        <v>500000</v>
      </c>
      <c r="E92" s="46">
        <v>0</v>
      </c>
      <c r="F92" s="46">
        <v>500000</v>
      </c>
      <c r="G92" s="68"/>
      <c r="H92" s="68"/>
      <c r="I92" s="68"/>
      <c r="J92" s="68"/>
      <c r="K92" s="68"/>
      <c r="L92" s="25" t="s">
        <v>44</v>
      </c>
    </row>
    <row r="93" spans="1:12" ht="30" x14ac:dyDescent="0.25">
      <c r="A93" s="31" t="s">
        <v>146</v>
      </c>
      <c r="B93" s="46">
        <v>0</v>
      </c>
      <c r="C93" s="46">
        <v>293000</v>
      </c>
      <c r="D93" s="46">
        <f>+B93+C93</f>
        <v>293000</v>
      </c>
      <c r="E93" s="46">
        <v>0</v>
      </c>
      <c r="F93" s="46">
        <v>950</v>
      </c>
      <c r="G93" s="68"/>
      <c r="H93" s="68"/>
      <c r="I93" s="68"/>
      <c r="J93" s="68"/>
      <c r="K93" s="68"/>
      <c r="L93" s="25" t="s">
        <v>65</v>
      </c>
    </row>
    <row r="94" spans="1:12" x14ac:dyDescent="0.25">
      <c r="A94" t="s">
        <v>65</v>
      </c>
      <c r="B94" s="46">
        <v>500000</v>
      </c>
      <c r="C94" s="46">
        <v>0</v>
      </c>
      <c r="D94" s="46">
        <v>500000</v>
      </c>
      <c r="E94" s="46">
        <v>0</v>
      </c>
      <c r="F94" s="46">
        <v>500000</v>
      </c>
      <c r="G94" s="68"/>
      <c r="H94" s="68"/>
      <c r="I94" s="68"/>
      <c r="J94" s="68"/>
      <c r="K94" s="68"/>
      <c r="L94" s="25" t="s">
        <v>122</v>
      </c>
    </row>
    <row r="95" spans="1:12" x14ac:dyDescent="0.25">
      <c r="A95" t="s">
        <v>122</v>
      </c>
      <c r="B95" s="46">
        <v>0</v>
      </c>
      <c r="C95" s="46">
        <v>0</v>
      </c>
      <c r="D95" s="46">
        <v>0</v>
      </c>
      <c r="E95" s="46">
        <v>0</v>
      </c>
      <c r="F95" s="46">
        <v>0</v>
      </c>
      <c r="G95" s="68"/>
      <c r="H95" s="68"/>
      <c r="I95" s="68"/>
      <c r="J95" s="68"/>
      <c r="K95" s="68"/>
      <c r="L95" s="25" t="s">
        <v>66</v>
      </c>
    </row>
    <row r="96" spans="1:12" x14ac:dyDescent="0.25">
      <c r="A96" t="s">
        <v>66</v>
      </c>
      <c r="B96" s="46">
        <v>100000</v>
      </c>
      <c r="C96" s="46">
        <v>0</v>
      </c>
      <c r="D96" s="46">
        <f>+B96+C96</f>
        <v>100000</v>
      </c>
      <c r="E96" s="46">
        <v>0</v>
      </c>
      <c r="F96" s="46">
        <v>100000</v>
      </c>
      <c r="G96" s="68"/>
      <c r="H96" s="68"/>
      <c r="I96" s="68"/>
      <c r="J96" s="68"/>
      <c r="K96" s="68"/>
      <c r="L96" s="25" t="s">
        <v>67</v>
      </c>
    </row>
    <row r="97" spans="1:16" x14ac:dyDescent="0.25">
      <c r="A97" t="s">
        <v>147</v>
      </c>
      <c r="B97" s="46">
        <v>1000000</v>
      </c>
      <c r="C97" s="46">
        <v>0</v>
      </c>
      <c r="D97" s="46">
        <v>1000000</v>
      </c>
      <c r="E97" s="46">
        <v>0</v>
      </c>
      <c r="F97" s="46">
        <v>1000000</v>
      </c>
      <c r="G97" s="68"/>
      <c r="H97" s="68"/>
      <c r="I97" s="68"/>
      <c r="J97" s="68"/>
      <c r="K97" s="68"/>
      <c r="L97" s="25" t="s">
        <v>117</v>
      </c>
    </row>
    <row r="98" spans="1:16" x14ac:dyDescent="0.25">
      <c r="A98" t="s">
        <v>67</v>
      </c>
      <c r="B98" s="46">
        <v>100000</v>
      </c>
      <c r="C98" s="46">
        <v>0</v>
      </c>
      <c r="D98" s="46">
        <f>+B98+C98</f>
        <v>100000</v>
      </c>
      <c r="E98" s="46"/>
      <c r="F98" s="46">
        <f t="shared" si="7"/>
        <v>100000</v>
      </c>
      <c r="G98" s="68"/>
      <c r="H98" s="68"/>
      <c r="I98" s="68"/>
      <c r="J98" s="68"/>
      <c r="K98" s="68"/>
      <c r="L98" s="25" t="s">
        <v>68</v>
      </c>
    </row>
    <row r="99" spans="1:16" x14ac:dyDescent="0.25">
      <c r="A99" t="s">
        <v>117</v>
      </c>
      <c r="B99" s="46">
        <v>500000</v>
      </c>
      <c r="C99" s="46">
        <v>0</v>
      </c>
      <c r="D99" s="46">
        <v>500000</v>
      </c>
      <c r="E99" s="46">
        <v>52000</v>
      </c>
      <c r="F99" s="46">
        <v>448000</v>
      </c>
      <c r="G99" s="68"/>
      <c r="H99" s="68"/>
      <c r="I99" s="68"/>
      <c r="J99" s="68"/>
      <c r="K99" s="68"/>
      <c r="L99" s="25" t="s">
        <v>80</v>
      </c>
    </row>
    <row r="100" spans="1:16" x14ac:dyDescent="0.25">
      <c r="A100" t="s">
        <v>68</v>
      </c>
      <c r="B100" s="46">
        <v>1000000</v>
      </c>
      <c r="C100" s="46">
        <v>0</v>
      </c>
      <c r="D100" s="46">
        <v>1000000</v>
      </c>
      <c r="E100" s="46"/>
      <c r="F100" s="46">
        <v>983598</v>
      </c>
      <c r="G100" s="68"/>
      <c r="H100" s="68"/>
      <c r="I100" s="68"/>
      <c r="J100" s="68"/>
      <c r="K100" s="68"/>
      <c r="L100" s="25" t="s">
        <v>119</v>
      </c>
    </row>
    <row r="101" spans="1:16" x14ac:dyDescent="0.25">
      <c r="A101" t="s">
        <v>80</v>
      </c>
      <c r="B101" s="46">
        <v>100000</v>
      </c>
      <c r="C101" s="46">
        <v>0</v>
      </c>
      <c r="D101" s="46">
        <v>100000</v>
      </c>
      <c r="E101" s="46">
        <v>0</v>
      </c>
      <c r="F101" s="46">
        <v>100000</v>
      </c>
      <c r="G101" s="68"/>
      <c r="H101" s="68"/>
      <c r="I101" s="68"/>
      <c r="J101" s="68"/>
      <c r="K101" s="68"/>
      <c r="L101" s="25" t="s">
        <v>45</v>
      </c>
    </row>
    <row r="102" spans="1:16" x14ac:dyDescent="0.25">
      <c r="A102" t="s">
        <v>119</v>
      </c>
      <c r="B102" s="46">
        <v>0</v>
      </c>
      <c r="C102" s="46">
        <v>0</v>
      </c>
      <c r="D102" s="46">
        <v>0</v>
      </c>
      <c r="E102" s="46">
        <v>0</v>
      </c>
      <c r="F102" s="46">
        <v>0</v>
      </c>
      <c r="G102" s="68"/>
      <c r="H102" s="68"/>
      <c r="I102" s="68"/>
      <c r="J102" s="68"/>
      <c r="K102" s="68"/>
      <c r="L102" s="25" t="s">
        <v>69</v>
      </c>
    </row>
    <row r="103" spans="1:16" ht="15.75" x14ac:dyDescent="0.25">
      <c r="A103" t="s">
        <v>45</v>
      </c>
      <c r="B103" s="46">
        <v>500000</v>
      </c>
      <c r="C103" s="46">
        <v>0</v>
      </c>
      <c r="D103" s="46">
        <v>500000</v>
      </c>
      <c r="E103" s="46">
        <v>0</v>
      </c>
      <c r="F103" s="46">
        <v>500000</v>
      </c>
      <c r="G103" s="68"/>
      <c r="H103" s="68"/>
      <c r="I103" s="68"/>
      <c r="J103" s="68"/>
      <c r="K103" s="68"/>
      <c r="L103" s="25" t="s">
        <v>118</v>
      </c>
      <c r="O103" s="54"/>
      <c r="P103" s="53"/>
    </row>
    <row r="104" spans="1:16" x14ac:dyDescent="0.25">
      <c r="A104" t="s">
        <v>69</v>
      </c>
      <c r="B104" s="46">
        <v>700000</v>
      </c>
      <c r="C104" s="46">
        <v>0</v>
      </c>
      <c r="D104" s="46">
        <f>+B104+C104</f>
        <v>700000</v>
      </c>
      <c r="E104" s="46">
        <v>0</v>
      </c>
      <c r="F104" s="46">
        <f t="shared" si="7"/>
        <v>700000</v>
      </c>
      <c r="G104" s="68"/>
      <c r="H104" s="68"/>
      <c r="I104" s="68"/>
      <c r="J104" s="68"/>
      <c r="K104" s="68"/>
      <c r="L104" s="70"/>
    </row>
    <row r="105" spans="1:16" x14ac:dyDescent="0.25">
      <c r="A105" s="11" t="s">
        <v>46</v>
      </c>
      <c r="B105" s="11"/>
      <c r="C105" s="11"/>
      <c r="D105" s="11"/>
      <c r="E105" s="11"/>
      <c r="F105" s="11"/>
      <c r="G105" s="13"/>
      <c r="H105" s="13"/>
      <c r="I105" s="13"/>
      <c r="J105" s="13"/>
      <c r="K105" s="13"/>
      <c r="L105" s="71"/>
    </row>
    <row r="106" spans="1:16" ht="15.75" x14ac:dyDescent="0.25">
      <c r="A106" t="s">
        <v>9</v>
      </c>
      <c r="D106" s="5"/>
      <c r="L106" s="53"/>
      <c r="M106" s="54"/>
      <c r="N106" s="53"/>
    </row>
    <row r="107" spans="1:16" x14ac:dyDescent="0.25">
      <c r="D107" s="5"/>
      <c r="L107" s="53"/>
    </row>
    <row r="108" spans="1:16" x14ac:dyDescent="0.25">
      <c r="A108" t="s">
        <v>75</v>
      </c>
      <c r="D108" s="5"/>
      <c r="F108" s="14"/>
      <c r="L108" s="55"/>
    </row>
    <row r="109" spans="1:16" x14ac:dyDescent="0.25">
      <c r="D109" s="5"/>
      <c r="P109" s="53"/>
    </row>
    <row r="110" spans="1:16" x14ac:dyDescent="0.25">
      <c r="A110" s="19" t="s">
        <v>82</v>
      </c>
      <c r="C110" t="s">
        <v>141</v>
      </c>
      <c r="D110" s="5"/>
      <c r="L110" s="55"/>
    </row>
    <row r="111" spans="1:16" ht="15.75" x14ac:dyDescent="0.25">
      <c r="D111" s="5"/>
      <c r="L111" s="57"/>
      <c r="M111" s="58"/>
      <c r="N111" s="57"/>
    </row>
    <row r="112" spans="1:16" x14ac:dyDescent="0.25">
      <c r="A112" t="s">
        <v>109</v>
      </c>
      <c r="D112" s="5"/>
      <c r="L112" s="59"/>
      <c r="M112" s="60"/>
      <c r="N112" s="61"/>
    </row>
    <row r="113" spans="1:14" x14ac:dyDescent="0.25">
      <c r="D113" s="5"/>
      <c r="L113" s="59"/>
      <c r="M113" s="60"/>
      <c r="N113" s="61"/>
    </row>
    <row r="114" spans="1:14" x14ac:dyDescent="0.25">
      <c r="A114" t="s">
        <v>76</v>
      </c>
      <c r="L114" s="59"/>
      <c r="M114" s="60"/>
      <c r="N114" s="61"/>
    </row>
    <row r="115" spans="1:14" x14ac:dyDescent="0.25">
      <c r="A115" t="s">
        <v>77</v>
      </c>
      <c r="L115" s="59"/>
      <c r="M115" s="60"/>
      <c r="N115" s="61"/>
    </row>
    <row r="116" spans="1:14" x14ac:dyDescent="0.25">
      <c r="A116" t="s">
        <v>78</v>
      </c>
      <c r="E116" t="s">
        <v>136</v>
      </c>
      <c r="L116" s="59"/>
      <c r="M116" s="60"/>
      <c r="N116" s="61"/>
    </row>
    <row r="117" spans="1:14" x14ac:dyDescent="0.25">
      <c r="L117" s="59"/>
      <c r="M117" s="60"/>
      <c r="N117" s="61"/>
    </row>
    <row r="118" spans="1:14" x14ac:dyDescent="0.25">
      <c r="L118" s="59"/>
      <c r="M118" s="60"/>
      <c r="N118" s="61"/>
    </row>
    <row r="119" spans="1:14" x14ac:dyDescent="0.25">
      <c r="A119" t="s">
        <v>140</v>
      </c>
      <c r="L119" s="59"/>
      <c r="M119" s="60"/>
      <c r="N119" s="61"/>
    </row>
    <row r="120" spans="1:14" x14ac:dyDescent="0.25">
      <c r="A120" s="20" t="s">
        <v>135</v>
      </c>
      <c r="B120" s="20"/>
      <c r="C120" s="20"/>
      <c r="D120" s="19"/>
      <c r="L120" s="59"/>
      <c r="M120" s="60"/>
      <c r="N120" s="61"/>
    </row>
    <row r="121" spans="1:14" x14ac:dyDescent="0.25">
      <c r="A121" s="5" t="s">
        <v>152</v>
      </c>
      <c r="B121" s="5"/>
      <c r="C121" s="5"/>
      <c r="D121" s="5"/>
      <c r="E121" t="s">
        <v>137</v>
      </c>
      <c r="L121" s="59"/>
      <c r="M121" s="60"/>
      <c r="N121" s="62"/>
    </row>
    <row r="122" spans="1:14" x14ac:dyDescent="0.25">
      <c r="A122" s="5" t="s">
        <v>143</v>
      </c>
      <c r="B122" s="5"/>
      <c r="C122" s="5"/>
      <c r="D122" s="5"/>
      <c r="F122" t="s">
        <v>138</v>
      </c>
      <c r="L122" s="59"/>
      <c r="M122" s="60"/>
      <c r="N122" s="61"/>
    </row>
    <row r="123" spans="1:14" x14ac:dyDescent="0.25">
      <c r="A123" s="20" t="s">
        <v>142</v>
      </c>
      <c r="B123" s="20"/>
      <c r="C123" s="20"/>
      <c r="D123" s="20"/>
      <c r="L123" s="59"/>
      <c r="M123" s="60"/>
      <c r="N123" s="63"/>
    </row>
    <row r="124" spans="1:14" x14ac:dyDescent="0.25">
      <c r="L124" s="55"/>
    </row>
    <row r="125" spans="1:14" x14ac:dyDescent="0.25">
      <c r="L125" s="55"/>
    </row>
    <row r="126" spans="1:14" x14ac:dyDescent="0.25">
      <c r="A126" s="15"/>
      <c r="B126" s="15"/>
      <c r="C126" s="15"/>
      <c r="F126" t="s">
        <v>139</v>
      </c>
      <c r="L126" s="55"/>
    </row>
    <row r="127" spans="1:14" x14ac:dyDescent="0.25">
      <c r="L127" s="55"/>
    </row>
    <row r="128" spans="1:14" x14ac:dyDescent="0.25">
      <c r="L128" s="55" t="s">
        <v>129</v>
      </c>
    </row>
    <row r="129" spans="12:12" x14ac:dyDescent="0.25">
      <c r="L129" s="56"/>
    </row>
    <row r="130" spans="12:12" x14ac:dyDescent="0.25">
      <c r="L130" s="55" t="s">
        <v>130</v>
      </c>
    </row>
    <row r="131" spans="12:12" x14ac:dyDescent="0.25">
      <c r="L131" s="55"/>
    </row>
    <row r="132" spans="12:12" x14ac:dyDescent="0.25">
      <c r="L132" s="55"/>
    </row>
  </sheetData>
  <mergeCells count="4">
    <mergeCell ref="A4:F4"/>
    <mergeCell ref="A3:F3"/>
    <mergeCell ref="A2:F2"/>
    <mergeCell ref="A5:F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39" max="10" man="1"/>
    <brk id="87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N118"/>
  <sheetViews>
    <sheetView topLeftCell="A96" zoomScale="130" zoomScaleNormal="130" workbookViewId="0">
      <selection sqref="A1:D118"/>
    </sheetView>
  </sheetViews>
  <sheetFormatPr baseColWidth="10" defaultRowHeight="15" x14ac:dyDescent="0.25"/>
  <cols>
    <col min="1" max="1" width="61.140625" customWidth="1"/>
    <col min="2" max="2" width="19.28515625" style="13" customWidth="1"/>
    <col min="3" max="3" width="15.85546875" style="13" customWidth="1"/>
    <col min="4" max="4" width="17.5703125" style="13" customWidth="1"/>
    <col min="5" max="5" width="18.28515625" customWidth="1"/>
    <col min="6" max="6" width="15.42578125" customWidth="1"/>
    <col min="7" max="7" width="13.140625" customWidth="1"/>
    <col min="8" max="8" width="11.42578125" customWidth="1"/>
  </cols>
  <sheetData>
    <row r="5" spans="1:14" ht="15.75" x14ac:dyDescent="0.25">
      <c r="A5" s="81" t="s">
        <v>7</v>
      </c>
      <c r="B5" s="81"/>
      <c r="C5" s="81"/>
      <c r="D5" s="81"/>
    </row>
    <row r="6" spans="1:14" ht="15.75" x14ac:dyDescent="0.25">
      <c r="A6" s="82" t="s">
        <v>8</v>
      </c>
      <c r="B6" s="82"/>
      <c r="C6" s="82"/>
      <c r="D6" s="82"/>
    </row>
    <row r="7" spans="1:14" x14ac:dyDescent="0.25">
      <c r="A7" s="80" t="s">
        <v>150</v>
      </c>
      <c r="B7" s="80"/>
      <c r="C7" s="80"/>
      <c r="D7" s="80"/>
    </row>
    <row r="8" spans="1:14" x14ac:dyDescent="0.25">
      <c r="A8" s="83" t="s">
        <v>86</v>
      </c>
      <c r="B8" s="83"/>
      <c r="C8" s="83"/>
      <c r="D8" s="83"/>
      <c r="E8" s="29"/>
      <c r="F8" s="29"/>
    </row>
    <row r="9" spans="1:14" x14ac:dyDescent="0.25">
      <c r="A9" s="79" t="s">
        <v>149</v>
      </c>
      <c r="B9" s="79"/>
      <c r="C9" s="79"/>
      <c r="D9" s="79"/>
    </row>
    <row r="11" spans="1:14" ht="30" x14ac:dyDescent="0.25">
      <c r="A11" s="27" t="s">
        <v>0</v>
      </c>
      <c r="B11" s="28" t="s">
        <v>50</v>
      </c>
      <c r="C11" s="28" t="s">
        <v>51</v>
      </c>
      <c r="D11" s="28" t="s">
        <v>79</v>
      </c>
      <c r="E11" s="13"/>
      <c r="N11" s="37"/>
    </row>
    <row r="12" spans="1:14" x14ac:dyDescent="0.25">
      <c r="A12" s="23" t="s">
        <v>1</v>
      </c>
      <c r="B12" s="24">
        <f>B13+B25+B44+B92</f>
        <v>349724674</v>
      </c>
      <c r="C12" s="24">
        <f t="shared" ref="C12:D12" si="0">C13+C25+C44+C92</f>
        <v>23505436.310000002</v>
      </c>
      <c r="D12" s="24">
        <f t="shared" si="0"/>
        <v>309274593.55000001</v>
      </c>
    </row>
    <row r="13" spans="1:14" s="19" customFormat="1" x14ac:dyDescent="0.25">
      <c r="A13" s="41" t="s">
        <v>2</v>
      </c>
      <c r="B13" s="74">
        <f>SUM(B14:B23)</f>
        <v>249944559</v>
      </c>
      <c r="C13" s="74">
        <f t="shared" ref="C13:D13" si="1">SUM(C14:C23)</f>
        <v>19319125.650000002</v>
      </c>
      <c r="D13" s="74">
        <f t="shared" si="1"/>
        <v>230625433.35000002</v>
      </c>
      <c r="E13" s="18"/>
    </row>
    <row r="14" spans="1:14" x14ac:dyDescent="0.25">
      <c r="A14" s="25" t="s">
        <v>114</v>
      </c>
      <c r="B14" s="42">
        <v>2679600</v>
      </c>
      <c r="C14" s="42">
        <v>223300</v>
      </c>
      <c r="D14" s="43">
        <v>2456300</v>
      </c>
    </row>
    <row r="15" spans="1:14" x14ac:dyDescent="0.25">
      <c r="A15" s="25" t="s">
        <v>10</v>
      </c>
      <c r="B15" s="44">
        <v>153666199.78</v>
      </c>
      <c r="C15" s="44">
        <v>12669800.6</v>
      </c>
      <c r="D15" s="43">
        <v>140996399.18000001</v>
      </c>
    </row>
    <row r="16" spans="1:14" x14ac:dyDescent="0.25">
      <c r="A16" s="25" t="s">
        <v>11</v>
      </c>
      <c r="B16" s="44">
        <v>10800000</v>
      </c>
      <c r="C16" s="45">
        <v>900000</v>
      </c>
      <c r="D16" s="43">
        <v>9900000</v>
      </c>
    </row>
    <row r="17" spans="1:7" x14ac:dyDescent="0.25">
      <c r="A17" s="25" t="s">
        <v>52</v>
      </c>
      <c r="B17" s="44">
        <v>57613200</v>
      </c>
      <c r="C17" s="45">
        <v>4901850</v>
      </c>
      <c r="D17" s="43">
        <v>52711350</v>
      </c>
    </row>
    <row r="18" spans="1:7" x14ac:dyDescent="0.25">
      <c r="A18" s="25" t="s">
        <v>12</v>
      </c>
      <c r="B18" s="44">
        <v>17803700.300000001</v>
      </c>
      <c r="C18" s="44">
        <v>0</v>
      </c>
      <c r="D18" s="43">
        <v>17803700.300000001</v>
      </c>
    </row>
    <row r="19" spans="1:7" x14ac:dyDescent="0.25">
      <c r="A19" s="75" t="s">
        <v>92</v>
      </c>
      <c r="B19" s="44">
        <v>0</v>
      </c>
      <c r="C19" s="44">
        <v>0</v>
      </c>
      <c r="D19" s="43">
        <v>0</v>
      </c>
    </row>
    <row r="20" spans="1:7" x14ac:dyDescent="0.25">
      <c r="A20" s="25" t="s">
        <v>13</v>
      </c>
      <c r="B20" s="44">
        <v>0</v>
      </c>
      <c r="C20" s="44">
        <v>0</v>
      </c>
      <c r="D20" s="43">
        <v>0</v>
      </c>
    </row>
    <row r="21" spans="1:7" x14ac:dyDescent="0.25">
      <c r="A21" s="25" t="s">
        <v>148</v>
      </c>
      <c r="B21" s="44">
        <v>2400000</v>
      </c>
      <c r="C21" s="44">
        <v>199300</v>
      </c>
      <c r="D21" s="43">
        <v>2200700</v>
      </c>
    </row>
    <row r="22" spans="1:7" x14ac:dyDescent="0.25">
      <c r="A22" s="25" t="s">
        <v>14</v>
      </c>
      <c r="B22" s="44">
        <v>4260721.32</v>
      </c>
      <c r="C22" s="44">
        <v>363373.25</v>
      </c>
      <c r="D22" s="43">
        <v>3897348.07</v>
      </c>
    </row>
    <row r="23" spans="1:7" x14ac:dyDescent="0.25">
      <c r="A23" s="25" t="s">
        <v>83</v>
      </c>
      <c r="B23" s="44">
        <v>721137.6</v>
      </c>
      <c r="C23" s="44">
        <v>61501.8</v>
      </c>
      <c r="D23" s="43">
        <v>659635.80000000005</v>
      </c>
    </row>
    <row r="24" spans="1:7" x14ac:dyDescent="0.25">
      <c r="A24" s="40"/>
      <c r="B24" s="45"/>
      <c r="C24" s="45"/>
      <c r="D24" s="45"/>
    </row>
    <row r="25" spans="1:7" x14ac:dyDescent="0.25">
      <c r="A25" s="30" t="s">
        <v>3</v>
      </c>
      <c r="B25" s="74">
        <f>+B26+B27+B28+B29+B30+B31+B32+B33+B34+B35+B36+B37+B38+B39+B40+B41+B42</f>
        <v>18620185.079999998</v>
      </c>
      <c r="C25" s="74">
        <f>SUM(C26:C42)</f>
        <v>33706.699999999997</v>
      </c>
      <c r="D25" s="74">
        <f>SUM(D26:D42)</f>
        <v>12651663.33</v>
      </c>
    </row>
    <row r="26" spans="1:7" x14ac:dyDescent="0.25">
      <c r="A26" s="25" t="s">
        <v>125</v>
      </c>
      <c r="B26" s="44">
        <v>9140538</v>
      </c>
      <c r="C26" s="44">
        <v>0</v>
      </c>
      <c r="D26" s="43">
        <v>9140538</v>
      </c>
      <c r="E26" s="14"/>
      <c r="G26" s="13"/>
    </row>
    <row r="27" spans="1:7" x14ac:dyDescent="0.25">
      <c r="A27" s="25" t="s">
        <v>16</v>
      </c>
      <c r="B27" s="38">
        <v>0</v>
      </c>
      <c r="C27" s="38">
        <v>0</v>
      </c>
      <c r="D27" s="43">
        <v>0</v>
      </c>
      <c r="G27" s="13"/>
    </row>
    <row r="28" spans="1:7" x14ac:dyDescent="0.25">
      <c r="A28" s="25" t="s">
        <v>53</v>
      </c>
      <c r="B28" s="38">
        <v>200000</v>
      </c>
      <c r="C28" s="42">
        <v>33706.699999999997</v>
      </c>
      <c r="D28" s="43">
        <v>166293.29999999999</v>
      </c>
      <c r="G28" s="13"/>
    </row>
    <row r="29" spans="1:7" x14ac:dyDescent="0.25">
      <c r="A29" s="25" t="s">
        <v>17</v>
      </c>
      <c r="B29" s="45">
        <v>480000</v>
      </c>
      <c r="C29" s="38">
        <v>0</v>
      </c>
      <c r="D29" s="43">
        <v>82812</v>
      </c>
      <c r="G29" s="13"/>
    </row>
    <row r="30" spans="1:7" x14ac:dyDescent="0.25">
      <c r="A30" s="25" t="s">
        <v>54</v>
      </c>
      <c r="B30" s="45">
        <v>100000</v>
      </c>
      <c r="C30" s="38">
        <v>0</v>
      </c>
      <c r="D30" s="43">
        <v>100000</v>
      </c>
      <c r="G30" s="13"/>
    </row>
    <row r="31" spans="1:7" x14ac:dyDescent="0.25">
      <c r="A31" s="25" t="s">
        <v>18</v>
      </c>
      <c r="B31" s="38">
        <v>175000</v>
      </c>
      <c r="C31" s="38">
        <v>0</v>
      </c>
      <c r="D31" s="43">
        <v>175000</v>
      </c>
      <c r="G31" s="13"/>
    </row>
    <row r="32" spans="1:7" x14ac:dyDescent="0.25">
      <c r="A32" s="25" t="s">
        <v>104</v>
      </c>
      <c r="B32" s="45">
        <v>1000000</v>
      </c>
      <c r="C32" s="38">
        <v>0</v>
      </c>
      <c r="D32" s="43">
        <v>1000000</v>
      </c>
      <c r="G32" s="13"/>
    </row>
    <row r="33" spans="1:7" x14ac:dyDescent="0.25">
      <c r="A33" s="25" t="s">
        <v>94</v>
      </c>
      <c r="B33" s="45">
        <v>416600</v>
      </c>
      <c r="C33" s="38">
        <v>0</v>
      </c>
      <c r="D33" s="43">
        <v>416600</v>
      </c>
      <c r="G33" s="13"/>
    </row>
    <row r="34" spans="1:7" x14ac:dyDescent="0.25">
      <c r="A34" s="25" t="s">
        <v>105</v>
      </c>
      <c r="B34" s="44">
        <v>0</v>
      </c>
      <c r="C34" s="38">
        <v>0</v>
      </c>
      <c r="D34" s="43">
        <v>0</v>
      </c>
      <c r="G34" s="13"/>
    </row>
    <row r="35" spans="1:7" ht="30" x14ac:dyDescent="0.25">
      <c r="A35" s="36" t="s">
        <v>84</v>
      </c>
      <c r="B35" s="44">
        <v>0</v>
      </c>
      <c r="C35" s="38">
        <v>0</v>
      </c>
      <c r="D35" s="43">
        <v>0</v>
      </c>
      <c r="G35" s="13"/>
    </row>
    <row r="36" spans="1:7" ht="30" x14ac:dyDescent="0.25">
      <c r="A36" s="36" t="s">
        <v>106</v>
      </c>
      <c r="B36" s="44">
        <v>400000</v>
      </c>
      <c r="C36" s="38">
        <v>0</v>
      </c>
      <c r="D36" s="43">
        <v>400000</v>
      </c>
      <c r="G36" s="13"/>
    </row>
    <row r="37" spans="1:7" x14ac:dyDescent="0.25">
      <c r="A37" s="25" t="s">
        <v>55</v>
      </c>
      <c r="B37" s="45">
        <v>384000</v>
      </c>
      <c r="C37" s="38">
        <v>0</v>
      </c>
      <c r="D37" s="43">
        <v>216204</v>
      </c>
      <c r="G37" s="13"/>
    </row>
    <row r="38" spans="1:7" x14ac:dyDescent="0.25">
      <c r="A38" s="25" t="s">
        <v>56</v>
      </c>
      <c r="B38" s="44">
        <v>150000</v>
      </c>
      <c r="C38" s="38">
        <v>0</v>
      </c>
      <c r="D38" s="43">
        <v>150000</v>
      </c>
      <c r="G38" s="13"/>
    </row>
    <row r="39" spans="1:7" x14ac:dyDescent="0.25">
      <c r="A39" s="25" t="s">
        <v>20</v>
      </c>
      <c r="B39" s="44">
        <v>5354102.5</v>
      </c>
      <c r="C39" s="38">
        <v>0</v>
      </c>
      <c r="D39" s="43">
        <v>0</v>
      </c>
      <c r="G39" s="13"/>
    </row>
    <row r="40" spans="1:7" x14ac:dyDescent="0.25">
      <c r="A40" s="25" t="s">
        <v>85</v>
      </c>
      <c r="B40" s="45">
        <v>100000</v>
      </c>
      <c r="C40" s="38">
        <v>0</v>
      </c>
      <c r="D40" s="43">
        <v>100000</v>
      </c>
      <c r="G40" s="13"/>
    </row>
    <row r="41" spans="1:7" x14ac:dyDescent="0.25">
      <c r="A41" s="25" t="s">
        <v>96</v>
      </c>
      <c r="B41" s="45">
        <v>300000</v>
      </c>
      <c r="C41" s="38">
        <v>0</v>
      </c>
      <c r="D41" s="43">
        <v>284271.45</v>
      </c>
      <c r="G41" s="13"/>
    </row>
    <row r="42" spans="1:7" x14ac:dyDescent="0.25">
      <c r="A42" s="25" t="s">
        <v>72</v>
      </c>
      <c r="B42" s="45">
        <v>419944.58</v>
      </c>
      <c r="C42" s="38">
        <v>0</v>
      </c>
      <c r="D42" s="43">
        <v>419944.58</v>
      </c>
      <c r="G42" s="13"/>
    </row>
    <row r="43" spans="1:7" x14ac:dyDescent="0.25">
      <c r="A43" s="25"/>
      <c r="B43" s="45"/>
      <c r="C43" s="45"/>
      <c r="D43" s="45"/>
      <c r="G43" s="13"/>
    </row>
    <row r="44" spans="1:7" x14ac:dyDescent="0.25">
      <c r="A44" s="30" t="s">
        <v>4</v>
      </c>
      <c r="B44" s="74">
        <f>SUM(B45:B90)</f>
        <v>73938829.920000002</v>
      </c>
      <c r="C44" s="74">
        <f>SUM(C45:C90)</f>
        <v>4100603.96</v>
      </c>
      <c r="D44" s="74">
        <f>SUM(D45:D90)</f>
        <v>59136848.869999997</v>
      </c>
      <c r="E44" s="13"/>
      <c r="G44" s="13"/>
    </row>
    <row r="45" spans="1:7" x14ac:dyDescent="0.25">
      <c r="A45" s="25" t="s">
        <v>21</v>
      </c>
      <c r="B45" s="45">
        <v>38927760</v>
      </c>
      <c r="C45" s="45">
        <v>3242600</v>
      </c>
      <c r="D45" s="45">
        <v>35685160</v>
      </c>
      <c r="E45" s="52"/>
      <c r="F45" s="52"/>
      <c r="G45" s="13"/>
    </row>
    <row r="46" spans="1:7" x14ac:dyDescent="0.25">
      <c r="A46" s="25" t="s">
        <v>22</v>
      </c>
      <c r="B46" s="45">
        <v>900407.42</v>
      </c>
      <c r="C46" s="45">
        <v>0</v>
      </c>
      <c r="D46" s="45">
        <v>379437.42</v>
      </c>
      <c r="E46" s="51"/>
      <c r="F46" s="52"/>
      <c r="G46" s="13"/>
    </row>
    <row r="47" spans="1:7" x14ac:dyDescent="0.25">
      <c r="A47" s="25" t="s">
        <v>23</v>
      </c>
      <c r="B47" s="45">
        <v>100000</v>
      </c>
      <c r="C47" s="45">
        <v>0</v>
      </c>
      <c r="D47" s="45">
        <v>100000</v>
      </c>
      <c r="E47" s="51"/>
      <c r="F47" s="52"/>
    </row>
    <row r="48" spans="1:7" x14ac:dyDescent="0.25">
      <c r="A48" s="25" t="s">
        <v>74</v>
      </c>
      <c r="B48" s="45">
        <v>250000</v>
      </c>
      <c r="C48" s="45">
        <v>0</v>
      </c>
      <c r="D48" s="45">
        <v>250000</v>
      </c>
      <c r="E48" s="51"/>
      <c r="F48" s="52"/>
    </row>
    <row r="49" spans="1:6" x14ac:dyDescent="0.25">
      <c r="A49" s="25" t="s">
        <v>97</v>
      </c>
      <c r="B49" s="45">
        <v>200000</v>
      </c>
      <c r="C49" s="45">
        <v>0</v>
      </c>
      <c r="D49" s="45">
        <v>200000</v>
      </c>
      <c r="E49" s="51"/>
      <c r="F49" s="52"/>
    </row>
    <row r="50" spans="1:6" x14ac:dyDescent="0.25">
      <c r="A50" s="25" t="s">
        <v>24</v>
      </c>
      <c r="B50" s="45">
        <v>300000</v>
      </c>
      <c r="C50" s="45">
        <v>41418</v>
      </c>
      <c r="D50" s="45">
        <v>258582</v>
      </c>
      <c r="E50" s="13"/>
      <c r="F50" s="52"/>
    </row>
    <row r="51" spans="1:6" x14ac:dyDescent="0.25">
      <c r="A51" s="25" t="s">
        <v>25</v>
      </c>
      <c r="B51" s="45">
        <v>6675740</v>
      </c>
      <c r="C51" s="45">
        <v>99120</v>
      </c>
      <c r="D51" s="45">
        <v>4970168</v>
      </c>
      <c r="E51" s="51"/>
      <c r="F51" s="52"/>
    </row>
    <row r="52" spans="1:6" x14ac:dyDescent="0.25">
      <c r="A52" s="25" t="s">
        <v>26</v>
      </c>
      <c r="B52" s="45">
        <v>6596022.5</v>
      </c>
      <c r="C52" s="45">
        <v>0</v>
      </c>
      <c r="D52" s="45">
        <v>5746422.5</v>
      </c>
      <c r="E52" s="51"/>
      <c r="F52" s="52"/>
    </row>
    <row r="53" spans="1:6" x14ac:dyDescent="0.25">
      <c r="A53" s="25" t="s">
        <v>27</v>
      </c>
      <c r="B53" s="45">
        <v>500000</v>
      </c>
      <c r="C53" s="45">
        <v>0</v>
      </c>
      <c r="D53" s="45">
        <v>500000</v>
      </c>
      <c r="E53" s="51"/>
      <c r="F53" s="52"/>
    </row>
    <row r="54" spans="1:6" x14ac:dyDescent="0.25">
      <c r="A54" s="25" t="s">
        <v>28</v>
      </c>
      <c r="B54" s="45">
        <v>250000</v>
      </c>
      <c r="C54" s="45">
        <v>0</v>
      </c>
      <c r="D54" s="45">
        <v>250000</v>
      </c>
      <c r="E54" s="51"/>
      <c r="F54" s="52"/>
    </row>
    <row r="55" spans="1:6" x14ac:dyDescent="0.25">
      <c r="A55" s="25" t="s">
        <v>73</v>
      </c>
      <c r="B55" s="45">
        <v>300000</v>
      </c>
      <c r="C55" s="45">
        <v>0</v>
      </c>
      <c r="D55" s="45">
        <v>300000</v>
      </c>
      <c r="E55" s="51"/>
      <c r="F55" s="52"/>
    </row>
    <row r="56" spans="1:6" x14ac:dyDescent="0.25">
      <c r="A56" s="25" t="s">
        <v>29</v>
      </c>
      <c r="B56" s="45">
        <v>30000</v>
      </c>
      <c r="C56" s="45">
        <v>0</v>
      </c>
      <c r="D56" s="45">
        <v>30000</v>
      </c>
      <c r="E56" s="51"/>
      <c r="F56" s="52"/>
    </row>
    <row r="57" spans="1:6" x14ac:dyDescent="0.25">
      <c r="A57" s="25" t="s">
        <v>57</v>
      </c>
      <c r="B57" s="45">
        <v>500000</v>
      </c>
      <c r="C57" s="45">
        <v>0</v>
      </c>
      <c r="D57" s="45">
        <v>500000</v>
      </c>
      <c r="E57" s="51"/>
      <c r="F57" s="52"/>
    </row>
    <row r="58" spans="1:6" x14ac:dyDescent="0.25">
      <c r="A58" s="25" t="s">
        <v>110</v>
      </c>
      <c r="B58" s="45">
        <v>0</v>
      </c>
      <c r="C58" s="45">
        <v>0</v>
      </c>
      <c r="D58" s="45">
        <v>0</v>
      </c>
      <c r="E58" s="51"/>
      <c r="F58" s="52"/>
    </row>
    <row r="59" spans="1:6" x14ac:dyDescent="0.25">
      <c r="A59" s="25" t="s">
        <v>30</v>
      </c>
      <c r="B59" s="45">
        <v>400000</v>
      </c>
      <c r="C59" s="45">
        <v>135723.6</v>
      </c>
      <c r="D59" s="45">
        <v>264276.40000000002</v>
      </c>
      <c r="E59" s="51"/>
      <c r="F59" s="52"/>
    </row>
    <row r="60" spans="1:6" x14ac:dyDescent="0.25">
      <c r="A60" s="25" t="s">
        <v>123</v>
      </c>
      <c r="B60" s="45">
        <v>0</v>
      </c>
      <c r="C60" s="45">
        <v>0</v>
      </c>
      <c r="D60" s="45">
        <v>0</v>
      </c>
      <c r="F60" s="52">
        <f t="shared" ref="F60:F71" si="2">D60-E60</f>
        <v>0</v>
      </c>
    </row>
    <row r="61" spans="1:6" x14ac:dyDescent="0.25">
      <c r="A61" s="25" t="s">
        <v>31</v>
      </c>
      <c r="B61" s="45">
        <v>205000</v>
      </c>
      <c r="C61" s="45">
        <v>0</v>
      </c>
      <c r="D61" s="45">
        <v>204584.64</v>
      </c>
      <c r="E61" s="51"/>
      <c r="F61" s="52"/>
    </row>
    <row r="62" spans="1:6" x14ac:dyDescent="0.25">
      <c r="A62" s="25" t="s">
        <v>32</v>
      </c>
      <c r="B62" s="45">
        <v>200000</v>
      </c>
      <c r="C62" s="45">
        <v>0</v>
      </c>
      <c r="D62" s="45">
        <v>195374.4</v>
      </c>
      <c r="E62" s="51"/>
      <c r="F62" s="52"/>
    </row>
    <row r="63" spans="1:6" x14ac:dyDescent="0.25">
      <c r="A63" s="25" t="s">
        <v>98</v>
      </c>
      <c r="B63" s="45">
        <v>75000</v>
      </c>
      <c r="C63" s="45">
        <v>0</v>
      </c>
      <c r="D63" s="45">
        <v>75000</v>
      </c>
      <c r="E63" s="51"/>
      <c r="F63" s="52"/>
    </row>
    <row r="64" spans="1:6" x14ac:dyDescent="0.25">
      <c r="A64" s="25" t="s">
        <v>124</v>
      </c>
      <c r="B64" s="45">
        <v>0</v>
      </c>
      <c r="C64" s="45">
        <v>0</v>
      </c>
      <c r="D64" s="45">
        <v>0</v>
      </c>
      <c r="E64" s="51"/>
      <c r="F64" s="52"/>
    </row>
    <row r="65" spans="1:6" x14ac:dyDescent="0.25">
      <c r="A65" s="25" t="s">
        <v>58</v>
      </c>
      <c r="B65" s="45">
        <v>150000</v>
      </c>
      <c r="C65" s="45">
        <v>0</v>
      </c>
      <c r="D65" s="45">
        <v>150000</v>
      </c>
      <c r="E65" s="51"/>
      <c r="F65" s="52"/>
    </row>
    <row r="66" spans="1:6" x14ac:dyDescent="0.25">
      <c r="A66" s="25" t="s">
        <v>121</v>
      </c>
      <c r="B66" s="45">
        <v>0</v>
      </c>
      <c r="C66" s="45">
        <v>0</v>
      </c>
      <c r="D66" s="45">
        <v>0</v>
      </c>
      <c r="E66" s="51"/>
      <c r="F66" s="52"/>
    </row>
    <row r="67" spans="1:6" x14ac:dyDescent="0.25">
      <c r="A67" s="25" t="s">
        <v>33</v>
      </c>
      <c r="B67" s="45">
        <v>200000</v>
      </c>
      <c r="C67" s="45">
        <v>0</v>
      </c>
      <c r="D67" s="45">
        <v>200000</v>
      </c>
      <c r="E67" s="51"/>
      <c r="F67" s="52"/>
    </row>
    <row r="68" spans="1:6" x14ac:dyDescent="0.25">
      <c r="A68" s="25" t="s">
        <v>99</v>
      </c>
      <c r="B68" s="45">
        <v>200000</v>
      </c>
      <c r="C68" s="45">
        <v>0</v>
      </c>
      <c r="D68" s="45">
        <v>200000</v>
      </c>
      <c r="E68" s="51"/>
      <c r="F68" s="52"/>
    </row>
    <row r="69" spans="1:6" x14ac:dyDescent="0.25">
      <c r="A69" s="25" t="s">
        <v>100</v>
      </c>
      <c r="B69" s="45">
        <v>300000</v>
      </c>
      <c r="C69" s="45">
        <v>334.17</v>
      </c>
      <c r="D69" s="45">
        <v>279067.64</v>
      </c>
      <c r="E69" s="51"/>
      <c r="F69" s="52"/>
    </row>
    <row r="70" spans="1:6" x14ac:dyDescent="0.25">
      <c r="A70" s="25" t="s">
        <v>101</v>
      </c>
      <c r="B70" s="45">
        <v>150000</v>
      </c>
      <c r="C70" s="45">
        <v>0</v>
      </c>
      <c r="D70" s="45">
        <v>142964.25</v>
      </c>
      <c r="E70" s="51"/>
      <c r="F70" s="52"/>
    </row>
    <row r="71" spans="1:6" x14ac:dyDescent="0.25">
      <c r="A71" s="25" t="s">
        <v>34</v>
      </c>
      <c r="B71" s="45">
        <v>10200000</v>
      </c>
      <c r="C71" s="45">
        <v>0</v>
      </c>
      <c r="D71" s="45">
        <v>5100000</v>
      </c>
      <c r="F71" s="52">
        <f t="shared" si="2"/>
        <v>5100000</v>
      </c>
    </row>
    <row r="72" spans="1:6" x14ac:dyDescent="0.25">
      <c r="A72" s="25" t="s">
        <v>35</v>
      </c>
      <c r="B72" s="45">
        <v>1020000</v>
      </c>
      <c r="C72" s="45">
        <v>0</v>
      </c>
      <c r="D72" s="45">
        <v>40.799999999999997</v>
      </c>
      <c r="E72" s="51"/>
      <c r="F72" s="52"/>
    </row>
    <row r="73" spans="1:6" x14ac:dyDescent="0.25">
      <c r="A73" s="25" t="s">
        <v>49</v>
      </c>
      <c r="B73" s="45">
        <v>50000</v>
      </c>
      <c r="C73" s="45">
        <v>0</v>
      </c>
      <c r="D73" s="45">
        <v>34996.85</v>
      </c>
      <c r="E73" s="51"/>
      <c r="F73" s="52"/>
    </row>
    <row r="74" spans="1:6" x14ac:dyDescent="0.25">
      <c r="A74" s="25" t="s">
        <v>145</v>
      </c>
      <c r="B74" s="45">
        <v>50000</v>
      </c>
      <c r="C74" s="45">
        <v>2006</v>
      </c>
      <c r="D74" s="45">
        <v>47994</v>
      </c>
      <c r="E74" s="51"/>
      <c r="F74" s="52"/>
    </row>
    <row r="75" spans="1:6" x14ac:dyDescent="0.25">
      <c r="A75" s="25" t="s">
        <v>36</v>
      </c>
      <c r="B75" s="45">
        <v>200000</v>
      </c>
      <c r="C75" s="45">
        <v>0</v>
      </c>
      <c r="D75" s="45">
        <v>200000</v>
      </c>
      <c r="E75" s="51"/>
      <c r="F75" s="52"/>
    </row>
    <row r="76" spans="1:6" x14ac:dyDescent="0.25">
      <c r="A76" s="25" t="s">
        <v>37</v>
      </c>
      <c r="B76" s="45">
        <v>500000</v>
      </c>
      <c r="C76" s="45">
        <v>234560.4</v>
      </c>
      <c r="D76" s="45">
        <v>231207.8</v>
      </c>
      <c r="E76" s="51"/>
      <c r="F76" s="52"/>
    </row>
    <row r="77" spans="1:6" x14ac:dyDescent="0.25">
      <c r="A77" s="25" t="s">
        <v>111</v>
      </c>
      <c r="B77" s="45">
        <v>0</v>
      </c>
      <c r="C77" s="45">
        <v>0</v>
      </c>
      <c r="D77" s="45">
        <v>0</v>
      </c>
      <c r="E77" s="51"/>
      <c r="F77" s="52"/>
    </row>
    <row r="78" spans="1:6" x14ac:dyDescent="0.25">
      <c r="A78" s="25" t="s">
        <v>38</v>
      </c>
      <c r="B78" s="45">
        <v>500000</v>
      </c>
      <c r="C78" s="45">
        <v>0</v>
      </c>
      <c r="D78" s="45">
        <v>500000</v>
      </c>
      <c r="E78" s="51"/>
      <c r="F78" s="52"/>
    </row>
    <row r="79" spans="1:6" x14ac:dyDescent="0.25">
      <c r="A79" s="25" t="s">
        <v>39</v>
      </c>
      <c r="B79" s="45">
        <v>650000</v>
      </c>
      <c r="C79" s="45">
        <v>0</v>
      </c>
      <c r="D79" s="45">
        <v>650000</v>
      </c>
      <c r="E79" s="51"/>
      <c r="F79" s="52"/>
    </row>
    <row r="80" spans="1:6" x14ac:dyDescent="0.25">
      <c r="A80" s="25" t="s">
        <v>133</v>
      </c>
      <c r="B80" s="45">
        <v>0</v>
      </c>
      <c r="C80" s="45">
        <v>0</v>
      </c>
      <c r="D80" s="45">
        <v>0</v>
      </c>
      <c r="E80" s="51"/>
      <c r="F80" s="52"/>
    </row>
    <row r="81" spans="1:6" x14ac:dyDescent="0.25">
      <c r="A81" s="25" t="s">
        <v>59</v>
      </c>
      <c r="B81" s="45">
        <v>200000</v>
      </c>
      <c r="C81" s="45">
        <v>0</v>
      </c>
      <c r="D81" s="45">
        <v>200000</v>
      </c>
      <c r="E81" s="51"/>
      <c r="F81" s="52"/>
    </row>
    <row r="82" spans="1:6" x14ac:dyDescent="0.25">
      <c r="A82" s="25" t="s">
        <v>60</v>
      </c>
      <c r="B82" s="45">
        <v>150000</v>
      </c>
      <c r="C82" s="45">
        <v>0</v>
      </c>
      <c r="D82" s="45">
        <v>150000</v>
      </c>
      <c r="E82" s="51"/>
      <c r="F82" s="52"/>
    </row>
    <row r="83" spans="1:6" x14ac:dyDescent="0.25">
      <c r="A83" s="25" t="s">
        <v>61</v>
      </c>
      <c r="B83" s="45">
        <v>330000</v>
      </c>
      <c r="C83" s="45">
        <v>0</v>
      </c>
      <c r="D83" s="45">
        <v>330000</v>
      </c>
      <c r="E83" s="51"/>
      <c r="F83" s="52"/>
    </row>
    <row r="84" spans="1:6" x14ac:dyDescent="0.25">
      <c r="A84" s="25" t="s">
        <v>40</v>
      </c>
      <c r="B84" s="45">
        <v>300000</v>
      </c>
      <c r="C84" s="45">
        <v>176196.19</v>
      </c>
      <c r="D84" s="45">
        <v>48634.84</v>
      </c>
      <c r="E84" s="51"/>
      <c r="F84" s="52"/>
    </row>
    <row r="85" spans="1:6" x14ac:dyDescent="0.25">
      <c r="A85" s="25" t="s">
        <v>102</v>
      </c>
      <c r="B85" s="45">
        <v>34500</v>
      </c>
      <c r="C85" s="45">
        <v>0</v>
      </c>
      <c r="D85" s="45">
        <v>280</v>
      </c>
      <c r="E85" s="51"/>
      <c r="F85" s="52"/>
    </row>
    <row r="86" spans="1:6" x14ac:dyDescent="0.25">
      <c r="A86" s="25" t="s">
        <v>41</v>
      </c>
      <c r="B86" s="45">
        <v>250000</v>
      </c>
      <c r="C86" s="45">
        <v>89680</v>
      </c>
      <c r="D86" s="45">
        <v>127381.61</v>
      </c>
      <c r="E86" s="51"/>
      <c r="F86" s="52"/>
    </row>
    <row r="87" spans="1:6" x14ac:dyDescent="0.25">
      <c r="A87" s="25" t="s">
        <v>103</v>
      </c>
      <c r="B87" s="45">
        <v>100000</v>
      </c>
      <c r="C87" s="45">
        <v>4130</v>
      </c>
      <c r="D87" s="45">
        <v>95870</v>
      </c>
      <c r="E87" s="51"/>
      <c r="F87" s="52"/>
    </row>
    <row r="88" spans="1:6" x14ac:dyDescent="0.25">
      <c r="A88" s="25" t="s">
        <v>62</v>
      </c>
      <c r="B88" s="45">
        <v>150000</v>
      </c>
      <c r="C88" s="45">
        <v>0</v>
      </c>
      <c r="D88" s="45">
        <v>150000</v>
      </c>
      <c r="E88" s="51"/>
      <c r="F88" s="52"/>
    </row>
    <row r="89" spans="1:6" x14ac:dyDescent="0.25">
      <c r="A89" s="25" t="s">
        <v>81</v>
      </c>
      <c r="B89" s="45">
        <v>1444400</v>
      </c>
      <c r="C89" s="45">
        <v>70800</v>
      </c>
      <c r="D89" s="45">
        <v>80</v>
      </c>
      <c r="E89" s="51"/>
      <c r="F89" s="52"/>
    </row>
    <row r="90" spans="1:6" x14ac:dyDescent="0.25">
      <c r="A90" s="25" t="s">
        <v>63</v>
      </c>
      <c r="B90" s="45">
        <v>400000</v>
      </c>
      <c r="C90" s="45">
        <v>4035.6</v>
      </c>
      <c r="D90" s="45">
        <v>389325.72</v>
      </c>
      <c r="E90" s="51"/>
      <c r="F90" s="52"/>
    </row>
    <row r="91" spans="1:6" x14ac:dyDescent="0.25">
      <c r="A91" s="25"/>
      <c r="B91" s="45"/>
      <c r="C91" s="45"/>
      <c r="D91" s="45"/>
    </row>
    <row r="92" spans="1:6" x14ac:dyDescent="0.25">
      <c r="A92" s="30" t="s">
        <v>5</v>
      </c>
      <c r="B92" s="74">
        <f>SUM(B93:B108)</f>
        <v>7221100</v>
      </c>
      <c r="C92" s="74">
        <f>SUM(C93:C108)</f>
        <v>52000</v>
      </c>
      <c r="D92" s="74">
        <f>SUM(D93:D108)</f>
        <v>6860648</v>
      </c>
    </row>
    <row r="93" spans="1:6" x14ac:dyDescent="0.25">
      <c r="A93" s="25" t="s">
        <v>42</v>
      </c>
      <c r="B93" s="38">
        <v>978100</v>
      </c>
      <c r="C93" s="38">
        <v>0</v>
      </c>
      <c r="D93" s="43">
        <v>978100</v>
      </c>
    </row>
    <row r="94" spans="1:6" x14ac:dyDescent="0.25">
      <c r="A94" s="25" t="s">
        <v>64</v>
      </c>
      <c r="B94" s="38">
        <v>250000</v>
      </c>
      <c r="C94" s="38">
        <v>0</v>
      </c>
      <c r="D94" s="43">
        <v>250000</v>
      </c>
    </row>
    <row r="95" spans="1:6" x14ac:dyDescent="0.25">
      <c r="A95" s="25" t="s">
        <v>43</v>
      </c>
      <c r="B95" s="38">
        <v>700000</v>
      </c>
      <c r="C95" s="38">
        <v>0</v>
      </c>
      <c r="D95" s="43">
        <v>700000</v>
      </c>
    </row>
    <row r="96" spans="1:6" x14ac:dyDescent="0.25">
      <c r="A96" s="25" t="s">
        <v>44</v>
      </c>
      <c r="B96" s="38">
        <v>500000</v>
      </c>
      <c r="C96" s="38">
        <v>0</v>
      </c>
      <c r="D96" s="43">
        <v>500000</v>
      </c>
    </row>
    <row r="97" spans="1:4" ht="30" x14ac:dyDescent="0.25">
      <c r="A97" s="31" t="s">
        <v>146</v>
      </c>
      <c r="B97" s="38">
        <v>293000</v>
      </c>
      <c r="C97" s="38">
        <v>0</v>
      </c>
      <c r="D97" s="43">
        <v>950</v>
      </c>
    </row>
    <row r="98" spans="1:4" x14ac:dyDescent="0.25">
      <c r="A98" s="25" t="s">
        <v>65</v>
      </c>
      <c r="B98" s="38">
        <v>500000</v>
      </c>
      <c r="C98" s="38">
        <v>0</v>
      </c>
      <c r="D98" s="43">
        <v>500000</v>
      </c>
    </row>
    <row r="99" spans="1:4" x14ac:dyDescent="0.25">
      <c r="A99" s="25" t="s">
        <v>122</v>
      </c>
      <c r="B99" s="38">
        <v>0</v>
      </c>
      <c r="C99" s="38">
        <v>0</v>
      </c>
      <c r="D99" s="43">
        <v>0</v>
      </c>
    </row>
    <row r="100" spans="1:4" x14ac:dyDescent="0.25">
      <c r="A100" s="25" t="s">
        <v>66</v>
      </c>
      <c r="B100" s="38">
        <v>100000</v>
      </c>
      <c r="C100" s="38">
        <v>0</v>
      </c>
      <c r="D100" s="43">
        <v>100000</v>
      </c>
    </row>
    <row r="101" spans="1:4" x14ac:dyDescent="0.25">
      <c r="A101" t="s">
        <v>147</v>
      </c>
      <c r="B101" s="38">
        <v>1000000</v>
      </c>
      <c r="C101" s="38">
        <v>0</v>
      </c>
      <c r="D101" s="43">
        <v>1000000</v>
      </c>
    </row>
    <row r="102" spans="1:4" x14ac:dyDescent="0.25">
      <c r="A102" s="25" t="s">
        <v>67</v>
      </c>
      <c r="B102" s="38">
        <v>100000</v>
      </c>
      <c r="C102" s="38"/>
      <c r="D102" s="43">
        <v>100000</v>
      </c>
    </row>
    <row r="103" spans="1:4" x14ac:dyDescent="0.25">
      <c r="A103" s="25" t="s">
        <v>117</v>
      </c>
      <c r="B103" s="38">
        <v>500000</v>
      </c>
      <c r="C103" s="38">
        <v>52000</v>
      </c>
      <c r="D103" s="43">
        <v>448000</v>
      </c>
    </row>
    <row r="104" spans="1:4" x14ac:dyDescent="0.25">
      <c r="A104" s="25" t="s">
        <v>68</v>
      </c>
      <c r="B104" s="38">
        <v>1000000</v>
      </c>
      <c r="C104" s="38"/>
      <c r="D104" s="43">
        <v>983598</v>
      </c>
    </row>
    <row r="105" spans="1:4" x14ac:dyDescent="0.25">
      <c r="A105" s="25" t="s">
        <v>80</v>
      </c>
      <c r="B105" s="38">
        <v>100000</v>
      </c>
      <c r="C105" s="38">
        <v>0</v>
      </c>
      <c r="D105" s="43">
        <v>100000</v>
      </c>
    </row>
    <row r="106" spans="1:4" x14ac:dyDescent="0.25">
      <c r="A106" s="25" t="s">
        <v>119</v>
      </c>
      <c r="B106" s="38">
        <v>0</v>
      </c>
      <c r="C106" s="38">
        <v>0</v>
      </c>
      <c r="D106" s="43">
        <v>0</v>
      </c>
    </row>
    <row r="107" spans="1:4" x14ac:dyDescent="0.25">
      <c r="A107" s="25" t="s">
        <v>45</v>
      </c>
      <c r="B107" s="38">
        <v>500000</v>
      </c>
      <c r="C107" s="38">
        <v>0</v>
      </c>
      <c r="D107" s="43">
        <v>500000</v>
      </c>
    </row>
    <row r="108" spans="1:4" x14ac:dyDescent="0.25">
      <c r="A108" s="25" t="s">
        <v>69</v>
      </c>
      <c r="B108" s="45">
        <v>700000</v>
      </c>
      <c r="C108" s="45">
        <v>0</v>
      </c>
      <c r="D108" s="45">
        <v>700000</v>
      </c>
    </row>
    <row r="109" spans="1:4" x14ac:dyDescent="0.25">
      <c r="A109" s="25"/>
      <c r="B109" s="26"/>
      <c r="C109" s="26"/>
      <c r="D109" s="26"/>
    </row>
    <row r="110" spans="1:4" x14ac:dyDescent="0.25">
      <c r="A110" s="25"/>
      <c r="B110" s="45"/>
      <c r="C110" s="45"/>
      <c r="D110" s="45"/>
    </row>
    <row r="111" spans="1:4" x14ac:dyDescent="0.25">
      <c r="A111" s="30" t="s">
        <v>70</v>
      </c>
      <c r="B111" s="74">
        <v>0</v>
      </c>
      <c r="C111" s="74">
        <v>0</v>
      </c>
      <c r="D111" s="74">
        <v>0</v>
      </c>
    </row>
    <row r="112" spans="1:4" x14ac:dyDescent="0.25">
      <c r="A112" s="25" t="s">
        <v>71</v>
      </c>
      <c r="B112" s="26">
        <v>0</v>
      </c>
      <c r="C112" s="26">
        <v>0</v>
      </c>
      <c r="D112" s="26">
        <v>0</v>
      </c>
    </row>
    <row r="115" spans="1:4" x14ac:dyDescent="0.25">
      <c r="A115" s="79" t="s">
        <v>113</v>
      </c>
      <c r="B115" s="79"/>
      <c r="C115" s="79"/>
      <c r="D115" s="79"/>
    </row>
    <row r="116" spans="1:4" x14ac:dyDescent="0.25">
      <c r="A116" s="80" t="s">
        <v>112</v>
      </c>
      <c r="B116" s="80"/>
      <c r="C116" s="80"/>
      <c r="D116" s="80"/>
    </row>
    <row r="117" spans="1:4" x14ac:dyDescent="0.25">
      <c r="A117" s="80" t="s">
        <v>108</v>
      </c>
      <c r="B117" s="80"/>
      <c r="C117" s="80"/>
      <c r="D117" s="80"/>
    </row>
    <row r="118" spans="1:4" x14ac:dyDescent="0.25">
      <c r="A118" s="79" t="s">
        <v>48</v>
      </c>
      <c r="B118" s="79"/>
      <c r="C118" s="79"/>
      <c r="D118" s="79"/>
    </row>
  </sheetData>
  <mergeCells count="9">
    <mergeCell ref="A115:D115"/>
    <mergeCell ref="A116:D116"/>
    <mergeCell ref="A117:D117"/>
    <mergeCell ref="A118:D118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69" orientation="portrait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128"/>
  <sheetViews>
    <sheetView tabSelected="1" topLeftCell="A103" zoomScale="142" zoomScaleNormal="142" workbookViewId="0">
      <selection activeCell="F110" sqref="F110"/>
    </sheetView>
  </sheetViews>
  <sheetFormatPr baseColWidth="10" defaultRowHeight="15" x14ac:dyDescent="0.25"/>
  <cols>
    <col min="1" max="1" width="57.85546875" customWidth="1"/>
    <col min="2" max="2" width="19.5703125" customWidth="1"/>
    <col min="3" max="3" width="24.28515625" customWidth="1"/>
    <col min="4" max="4" width="15.140625" bestFit="1" customWidth="1"/>
    <col min="6" max="6" width="15.140625" bestFit="1" customWidth="1"/>
  </cols>
  <sheetData>
    <row r="2" spans="1:6" ht="15.75" x14ac:dyDescent="0.25">
      <c r="A2" s="77" t="s">
        <v>7</v>
      </c>
      <c r="B2" s="77"/>
      <c r="C2" s="77"/>
    </row>
    <row r="3" spans="1:6" x14ac:dyDescent="0.25">
      <c r="A3" s="76" t="s">
        <v>8</v>
      </c>
      <c r="B3" s="76"/>
      <c r="C3" s="76"/>
    </row>
    <row r="4" spans="1:6" x14ac:dyDescent="0.25">
      <c r="A4" s="89" t="s">
        <v>154</v>
      </c>
      <c r="B4" s="89"/>
      <c r="C4" s="89"/>
    </row>
    <row r="5" spans="1:6" x14ac:dyDescent="0.25">
      <c r="A5" s="86" t="s">
        <v>153</v>
      </c>
      <c r="B5" s="86"/>
      <c r="C5" s="86"/>
    </row>
    <row r="6" spans="1:6" ht="18.75" x14ac:dyDescent="0.3">
      <c r="A6" s="87">
        <v>349724674</v>
      </c>
      <c r="B6" s="88"/>
      <c r="C6" s="88"/>
    </row>
    <row r="7" spans="1:6" x14ac:dyDescent="0.25">
      <c r="A7" s="80" t="s">
        <v>155</v>
      </c>
      <c r="B7" s="80"/>
      <c r="C7" s="80"/>
    </row>
    <row r="8" spans="1:6" ht="47.25" customHeight="1" x14ac:dyDescent="0.25">
      <c r="A8" s="1" t="s">
        <v>0</v>
      </c>
      <c r="B8" s="1" t="s">
        <v>6</v>
      </c>
      <c r="C8" s="1" t="s">
        <v>47</v>
      </c>
      <c r="E8" s="39"/>
    </row>
    <row r="9" spans="1:6" ht="32.25" customHeight="1" x14ac:dyDescent="0.25">
      <c r="A9" s="6" t="s">
        <v>1</v>
      </c>
      <c r="B9" s="7">
        <f>B10+B22+B41+B89</f>
        <v>349724674</v>
      </c>
      <c r="C9" s="7">
        <f>C10+C22+C41+C89</f>
        <v>0</v>
      </c>
      <c r="F9" s="14"/>
    </row>
    <row r="10" spans="1:6" x14ac:dyDescent="0.25">
      <c r="A10" s="8" t="s">
        <v>2</v>
      </c>
      <c r="B10" s="2">
        <f>SUM(B11:B20)</f>
        <v>249944559</v>
      </c>
      <c r="C10" s="2">
        <f>SUM(C11:C20)</f>
        <v>-2.1100277081131935E-10</v>
      </c>
      <c r="D10" s="14"/>
      <c r="F10" s="14"/>
    </row>
    <row r="11" spans="1:6" x14ac:dyDescent="0.25">
      <c r="A11" s="3" t="s">
        <v>114</v>
      </c>
      <c r="B11" s="47">
        <v>2679600</v>
      </c>
      <c r="C11" s="47">
        <v>0</v>
      </c>
      <c r="D11" s="47"/>
      <c r="E11" s="47"/>
      <c r="F11" s="14"/>
    </row>
    <row r="12" spans="1:6" x14ac:dyDescent="0.25">
      <c r="A12" s="3" t="s">
        <v>10</v>
      </c>
      <c r="B12" s="22">
        <v>156203207</v>
      </c>
      <c r="C12" s="22">
        <v>-2537007.2200000002</v>
      </c>
      <c r="D12" s="22"/>
      <c r="E12" s="22"/>
      <c r="F12" s="14"/>
    </row>
    <row r="13" spans="1:6" ht="30" x14ac:dyDescent="0.25">
      <c r="A13" s="3" t="s">
        <v>11</v>
      </c>
      <c r="B13" s="22">
        <v>10800000</v>
      </c>
      <c r="C13" s="22">
        <v>0</v>
      </c>
      <c r="D13" s="22"/>
      <c r="E13" s="46"/>
      <c r="F13" s="14"/>
    </row>
    <row r="14" spans="1:6" x14ac:dyDescent="0.25">
      <c r="A14" s="3" t="s">
        <v>52</v>
      </c>
      <c r="B14" s="22">
        <v>55886572</v>
      </c>
      <c r="C14" s="22">
        <v>1726628</v>
      </c>
      <c r="D14" s="22"/>
      <c r="E14" s="46"/>
      <c r="F14" s="14"/>
    </row>
    <row r="15" spans="1:6" x14ac:dyDescent="0.25">
      <c r="A15" s="3" t="s">
        <v>12</v>
      </c>
      <c r="B15" s="22">
        <v>17341501</v>
      </c>
      <c r="C15" s="22">
        <v>462199.3</v>
      </c>
      <c r="D15" s="22"/>
      <c r="E15" s="22"/>
      <c r="F15" s="14"/>
    </row>
    <row r="16" spans="1:6" x14ac:dyDescent="0.25">
      <c r="A16" s="3" t="s">
        <v>92</v>
      </c>
      <c r="B16" s="22">
        <v>0</v>
      </c>
      <c r="C16" s="22">
        <v>0</v>
      </c>
      <c r="D16" s="22"/>
      <c r="E16" s="22"/>
      <c r="F16" s="14"/>
    </row>
    <row r="17" spans="1:6" ht="30" x14ac:dyDescent="0.25">
      <c r="A17" s="3" t="s">
        <v>13</v>
      </c>
      <c r="B17" s="22">
        <v>0</v>
      </c>
      <c r="C17" s="22">
        <v>0</v>
      </c>
      <c r="D17" s="22"/>
      <c r="E17" s="22"/>
      <c r="F17" s="14"/>
    </row>
    <row r="18" spans="1:6" x14ac:dyDescent="0.25">
      <c r="A18" s="3" t="s">
        <v>148</v>
      </c>
      <c r="B18" s="22">
        <v>2400000</v>
      </c>
      <c r="C18" s="22">
        <v>0</v>
      </c>
      <c r="D18" s="22"/>
      <c r="E18" s="22"/>
      <c r="F18" s="14"/>
    </row>
    <row r="19" spans="1:6" x14ac:dyDescent="0.25">
      <c r="A19" s="3" t="s">
        <v>14</v>
      </c>
      <c r="B19" s="22">
        <v>3962941</v>
      </c>
      <c r="C19" s="22">
        <v>297780.32</v>
      </c>
      <c r="D19" s="22"/>
      <c r="E19" s="22"/>
      <c r="F19" s="14"/>
    </row>
    <row r="20" spans="1:6" ht="30" x14ac:dyDescent="0.25">
      <c r="A20" s="3" t="s">
        <v>83</v>
      </c>
      <c r="B20" s="22">
        <v>670738</v>
      </c>
      <c r="C20" s="22">
        <v>50399.6</v>
      </c>
      <c r="D20" s="22"/>
      <c r="E20" s="22"/>
      <c r="F20" s="14"/>
    </row>
    <row r="21" spans="1:6" x14ac:dyDescent="0.25">
      <c r="A21" s="3"/>
      <c r="B21" s="22"/>
      <c r="C21" s="22"/>
      <c r="D21" s="22"/>
      <c r="E21" s="22"/>
      <c r="F21" s="14"/>
    </row>
    <row r="22" spans="1:6" x14ac:dyDescent="0.25">
      <c r="A22" s="9" t="s">
        <v>3</v>
      </c>
      <c r="B22" s="48">
        <f>SUM(B23:B39)</f>
        <v>14439000</v>
      </c>
      <c r="C22" s="48">
        <f>SUM(C23:C39)</f>
        <v>4181185.08</v>
      </c>
      <c r="D22" s="48"/>
      <c r="E22" s="48"/>
      <c r="F22" s="48"/>
    </row>
    <row r="23" spans="1:6" x14ac:dyDescent="0.25">
      <c r="A23" s="10" t="s">
        <v>15</v>
      </c>
      <c r="B23" s="22">
        <v>8400000</v>
      </c>
      <c r="C23" s="22">
        <v>740538</v>
      </c>
      <c r="D23" s="22"/>
      <c r="E23" s="22"/>
      <c r="F23" s="14"/>
    </row>
    <row r="24" spans="1:6" x14ac:dyDescent="0.25">
      <c r="A24" s="3" t="s">
        <v>16</v>
      </c>
      <c r="B24" s="22">
        <v>200000</v>
      </c>
      <c r="C24" s="22">
        <v>-200000</v>
      </c>
      <c r="D24" s="16"/>
      <c r="E24" s="16"/>
      <c r="F24" s="14"/>
    </row>
    <row r="25" spans="1:6" x14ac:dyDescent="0.25">
      <c r="A25" s="3" t="s">
        <v>53</v>
      </c>
      <c r="B25" s="22">
        <v>500000</v>
      </c>
      <c r="C25" s="22">
        <v>-300000</v>
      </c>
      <c r="D25" s="16"/>
      <c r="E25" s="47"/>
      <c r="F25" s="14"/>
    </row>
    <row r="26" spans="1:6" x14ac:dyDescent="0.25">
      <c r="A26" s="3" t="s">
        <v>17</v>
      </c>
      <c r="B26" s="22">
        <v>480000</v>
      </c>
      <c r="C26" s="22">
        <v>0</v>
      </c>
      <c r="D26" s="16"/>
      <c r="E26" s="16"/>
      <c r="F26" s="14"/>
    </row>
    <row r="27" spans="1:6" x14ac:dyDescent="0.25">
      <c r="A27" s="3" t="s">
        <v>54</v>
      </c>
      <c r="B27" s="22">
        <v>200000</v>
      </c>
      <c r="C27" s="22">
        <v>-100000</v>
      </c>
      <c r="D27" s="16"/>
      <c r="E27" s="16"/>
      <c r="F27" s="14"/>
    </row>
    <row r="28" spans="1:6" x14ac:dyDescent="0.25">
      <c r="A28" s="3" t="s">
        <v>18</v>
      </c>
      <c r="B28" s="22">
        <v>175000</v>
      </c>
      <c r="C28" s="22">
        <v>0</v>
      </c>
      <c r="D28" s="16"/>
      <c r="E28" s="16"/>
      <c r="F28" s="14"/>
    </row>
    <row r="29" spans="1:6" ht="30" x14ac:dyDescent="0.25">
      <c r="A29" s="3" t="s">
        <v>93</v>
      </c>
      <c r="B29" s="22">
        <v>1000000</v>
      </c>
      <c r="C29" s="22">
        <v>0</v>
      </c>
      <c r="D29" s="16"/>
      <c r="E29" s="16"/>
      <c r="F29" s="14"/>
    </row>
    <row r="30" spans="1:6" ht="30" x14ac:dyDescent="0.25">
      <c r="A30" s="3" t="s">
        <v>94</v>
      </c>
      <c r="B30" s="22">
        <v>500000</v>
      </c>
      <c r="C30" s="22">
        <v>-83400</v>
      </c>
      <c r="D30" s="16"/>
      <c r="E30" s="16"/>
      <c r="F30" s="14"/>
    </row>
    <row r="31" spans="1:6" ht="30" x14ac:dyDescent="0.25">
      <c r="A31" s="3" t="s">
        <v>95</v>
      </c>
      <c r="B31" s="22">
        <v>0</v>
      </c>
      <c r="C31" s="22">
        <v>0</v>
      </c>
      <c r="D31" s="16"/>
      <c r="E31" s="16"/>
      <c r="F31" s="14"/>
    </row>
    <row r="32" spans="1:6" ht="30" x14ac:dyDescent="0.25">
      <c r="A32" s="3" t="s">
        <v>84</v>
      </c>
      <c r="B32" s="22">
        <v>200000</v>
      </c>
      <c r="C32" s="22">
        <v>-200000</v>
      </c>
      <c r="D32" s="16"/>
      <c r="E32" s="16"/>
      <c r="F32" s="14"/>
    </row>
    <row r="33" spans="1:6" ht="30" x14ac:dyDescent="0.25">
      <c r="A33" s="3" t="s">
        <v>19</v>
      </c>
      <c r="B33" s="22">
        <v>400000</v>
      </c>
      <c r="C33" s="22">
        <v>0</v>
      </c>
      <c r="D33" s="16"/>
      <c r="E33" s="16"/>
      <c r="F33" s="14"/>
    </row>
    <row r="34" spans="1:6" x14ac:dyDescent="0.25">
      <c r="A34" s="3" t="s">
        <v>55</v>
      </c>
      <c r="B34" s="22">
        <v>384000</v>
      </c>
      <c r="C34" s="22">
        <v>0</v>
      </c>
      <c r="D34" s="16"/>
      <c r="E34" s="16"/>
      <c r="F34" s="14"/>
    </row>
    <row r="35" spans="1:6" x14ac:dyDescent="0.25">
      <c r="A35" s="3" t="s">
        <v>56</v>
      </c>
      <c r="B35" s="22">
        <v>300000</v>
      </c>
      <c r="C35" s="22">
        <v>-150000</v>
      </c>
      <c r="D35" s="16"/>
      <c r="E35" s="16"/>
      <c r="F35" s="14"/>
    </row>
    <row r="36" spans="1:6" x14ac:dyDescent="0.25">
      <c r="A36" s="3" t="s">
        <v>20</v>
      </c>
      <c r="B36" s="22">
        <v>500000</v>
      </c>
      <c r="C36" s="22">
        <v>4854102.5</v>
      </c>
      <c r="D36" s="16"/>
      <c r="E36" s="16"/>
      <c r="F36" s="14"/>
    </row>
    <row r="37" spans="1:6" x14ac:dyDescent="0.25">
      <c r="A37" s="3" t="s">
        <v>85</v>
      </c>
      <c r="B37" s="22">
        <v>200000</v>
      </c>
      <c r="C37" s="22">
        <v>-100000</v>
      </c>
      <c r="D37" s="16"/>
      <c r="E37" s="16"/>
      <c r="F37" s="14"/>
    </row>
    <row r="38" spans="1:6" x14ac:dyDescent="0.25">
      <c r="A38" s="3" t="s">
        <v>96</v>
      </c>
      <c r="B38" s="22">
        <v>300000</v>
      </c>
      <c r="C38" s="22">
        <v>0</v>
      </c>
      <c r="D38" s="16"/>
      <c r="E38" s="16"/>
      <c r="F38" s="14"/>
    </row>
    <row r="39" spans="1:6" x14ac:dyDescent="0.25">
      <c r="A39" s="3" t="s">
        <v>72</v>
      </c>
      <c r="B39" s="22">
        <v>700000</v>
      </c>
      <c r="C39" s="22">
        <v>-280055.42</v>
      </c>
      <c r="D39" s="16"/>
      <c r="E39" s="16"/>
      <c r="F39" s="14"/>
    </row>
    <row r="40" spans="1:6" x14ac:dyDescent="0.25">
      <c r="A40" s="3"/>
      <c r="B40" s="22"/>
      <c r="C40" s="22"/>
      <c r="D40" s="16"/>
      <c r="E40" s="16"/>
      <c r="F40" s="14"/>
    </row>
    <row r="41" spans="1:6" s="19" customFormat="1" x14ac:dyDescent="0.25">
      <c r="A41" s="17" t="s">
        <v>4</v>
      </c>
      <c r="B41" s="49">
        <v>78391115</v>
      </c>
      <c r="C41" s="49">
        <v>-4452285.08</v>
      </c>
      <c r="D41" s="48"/>
      <c r="E41" s="49"/>
      <c r="F41" s="49"/>
    </row>
    <row r="42" spans="1:6" x14ac:dyDescent="0.25">
      <c r="A42" s="3" t="s">
        <v>21</v>
      </c>
      <c r="B42" s="22">
        <v>38540250</v>
      </c>
      <c r="C42" s="22">
        <v>387510</v>
      </c>
      <c r="D42" s="16"/>
      <c r="E42" s="46"/>
      <c r="F42" s="14"/>
    </row>
    <row r="43" spans="1:6" x14ac:dyDescent="0.25">
      <c r="A43" s="3" t="s">
        <v>22</v>
      </c>
      <c r="B43" s="22">
        <v>700000</v>
      </c>
      <c r="C43" s="22">
        <v>200407.42</v>
      </c>
      <c r="D43" s="16"/>
      <c r="E43" s="16"/>
      <c r="F43" s="14"/>
    </row>
    <row r="44" spans="1:6" x14ac:dyDescent="0.25">
      <c r="A44" s="3" t="s">
        <v>23</v>
      </c>
      <c r="B44" s="22">
        <v>100000</v>
      </c>
      <c r="C44" s="22">
        <v>0</v>
      </c>
      <c r="D44" s="16"/>
      <c r="E44" s="16"/>
      <c r="F44" s="14"/>
    </row>
    <row r="45" spans="1:6" x14ac:dyDescent="0.25">
      <c r="A45" s="3" t="s">
        <v>74</v>
      </c>
      <c r="B45" s="22">
        <v>250000</v>
      </c>
      <c r="C45" s="22">
        <v>0</v>
      </c>
      <c r="D45" s="16"/>
      <c r="E45" s="16"/>
      <c r="F45" s="14"/>
    </row>
    <row r="46" spans="1:6" x14ac:dyDescent="0.25">
      <c r="A46" s="3" t="s">
        <v>97</v>
      </c>
      <c r="B46" s="22">
        <v>200000</v>
      </c>
      <c r="C46" s="22">
        <v>0</v>
      </c>
      <c r="D46" s="16"/>
      <c r="E46" s="16"/>
      <c r="F46" s="14"/>
    </row>
    <row r="47" spans="1:6" x14ac:dyDescent="0.25">
      <c r="A47" s="3" t="s">
        <v>24</v>
      </c>
      <c r="B47" s="22">
        <v>300000</v>
      </c>
      <c r="C47" s="22">
        <v>0</v>
      </c>
      <c r="D47" s="16"/>
      <c r="E47" s="16"/>
      <c r="F47" s="50"/>
    </row>
    <row r="48" spans="1:6" x14ac:dyDescent="0.25">
      <c r="A48" s="3" t="s">
        <v>25</v>
      </c>
      <c r="B48" s="22">
        <v>9675740</v>
      </c>
      <c r="C48" s="22">
        <v>-3000000</v>
      </c>
      <c r="D48" s="16"/>
      <c r="E48" s="16"/>
      <c r="F48" s="50"/>
    </row>
    <row r="49" spans="1:6" x14ac:dyDescent="0.25">
      <c r="A49" s="3" t="s">
        <v>26</v>
      </c>
      <c r="B49" s="22">
        <v>9100125</v>
      </c>
      <c r="C49" s="22">
        <v>-2504102.5</v>
      </c>
      <c r="D49" s="16"/>
      <c r="E49" s="16"/>
      <c r="F49" s="50"/>
    </row>
    <row r="50" spans="1:6" x14ac:dyDescent="0.25">
      <c r="A50" s="3" t="s">
        <v>27</v>
      </c>
      <c r="B50" s="22">
        <v>500000</v>
      </c>
      <c r="C50" s="22">
        <v>0</v>
      </c>
      <c r="D50" s="16"/>
      <c r="E50" s="16"/>
      <c r="F50" s="14"/>
    </row>
    <row r="51" spans="1:6" x14ac:dyDescent="0.25">
      <c r="A51" s="3" t="s">
        <v>28</v>
      </c>
      <c r="B51" s="22">
        <v>300000</v>
      </c>
      <c r="C51" s="22">
        <v>-50000</v>
      </c>
      <c r="D51" s="16"/>
      <c r="E51" s="16"/>
      <c r="F51" s="14"/>
    </row>
    <row r="52" spans="1:6" x14ac:dyDescent="0.25">
      <c r="A52" s="3" t="s">
        <v>73</v>
      </c>
      <c r="B52" s="22">
        <v>375000</v>
      </c>
      <c r="C52" s="22">
        <v>-75000</v>
      </c>
      <c r="D52" s="16"/>
      <c r="E52" s="16"/>
      <c r="F52" s="14"/>
    </row>
    <row r="53" spans="1:6" x14ac:dyDescent="0.25">
      <c r="A53" s="3" t="s">
        <v>29</v>
      </c>
      <c r="B53" s="22">
        <v>30000</v>
      </c>
      <c r="C53" s="22">
        <v>0</v>
      </c>
      <c r="D53" s="16"/>
      <c r="E53" s="16"/>
      <c r="F53" s="14"/>
    </row>
    <row r="54" spans="1:6" x14ac:dyDescent="0.25">
      <c r="A54" s="3" t="s">
        <v>57</v>
      </c>
      <c r="B54" s="22">
        <v>540000</v>
      </c>
      <c r="C54" s="22">
        <v>-40000</v>
      </c>
      <c r="D54" s="16"/>
      <c r="E54" s="16"/>
      <c r="F54" s="14"/>
    </row>
    <row r="55" spans="1:6" ht="30" x14ac:dyDescent="0.25">
      <c r="A55" s="3" t="s">
        <v>110</v>
      </c>
      <c r="B55" s="22">
        <v>0</v>
      </c>
      <c r="C55" s="22">
        <v>0</v>
      </c>
      <c r="D55" s="16"/>
      <c r="E55" s="16"/>
      <c r="F55" s="14"/>
    </row>
    <row r="56" spans="1:6" x14ac:dyDescent="0.25">
      <c r="A56" s="3" t="s">
        <v>30</v>
      </c>
      <c r="B56" s="22">
        <v>400000</v>
      </c>
      <c r="C56" s="22">
        <v>0</v>
      </c>
      <c r="D56" s="16"/>
      <c r="E56" s="16"/>
      <c r="F56" s="14"/>
    </row>
    <row r="57" spans="1:6" x14ac:dyDescent="0.25">
      <c r="A57" s="3" t="s">
        <v>126</v>
      </c>
      <c r="B57" s="22">
        <v>0</v>
      </c>
      <c r="C57" s="22">
        <v>0</v>
      </c>
      <c r="D57" s="16"/>
      <c r="E57" s="16"/>
      <c r="F57" s="14"/>
    </row>
    <row r="58" spans="1:6" x14ac:dyDescent="0.25">
      <c r="A58" s="3" t="s">
        <v>31</v>
      </c>
      <c r="B58" s="22">
        <v>205000</v>
      </c>
      <c r="C58" s="22">
        <v>0</v>
      </c>
      <c r="D58" s="16"/>
      <c r="E58" s="16"/>
      <c r="F58" s="14"/>
    </row>
    <row r="59" spans="1:6" x14ac:dyDescent="0.25">
      <c r="A59" s="3" t="s">
        <v>32</v>
      </c>
      <c r="B59" s="22">
        <v>200000</v>
      </c>
      <c r="C59" s="22">
        <v>0</v>
      </c>
      <c r="D59" s="16"/>
      <c r="E59" s="16"/>
      <c r="F59" s="14"/>
    </row>
    <row r="60" spans="1:6" x14ac:dyDescent="0.25">
      <c r="A60" s="3" t="s">
        <v>98</v>
      </c>
      <c r="B60" s="22">
        <v>75000</v>
      </c>
      <c r="C60" s="22">
        <v>0</v>
      </c>
      <c r="D60" s="16"/>
      <c r="E60" s="16"/>
      <c r="F60" s="14"/>
    </row>
    <row r="61" spans="1:6" x14ac:dyDescent="0.25">
      <c r="A61" s="3" t="s">
        <v>127</v>
      </c>
      <c r="B61" s="22">
        <v>0</v>
      </c>
      <c r="C61" s="22">
        <v>0</v>
      </c>
      <c r="D61" s="16"/>
      <c r="E61" s="16"/>
      <c r="F61" s="14"/>
    </row>
    <row r="62" spans="1:6" x14ac:dyDescent="0.25">
      <c r="A62" s="3" t="s">
        <v>58</v>
      </c>
      <c r="B62" s="22">
        <v>150000</v>
      </c>
      <c r="C62" s="22">
        <v>0</v>
      </c>
      <c r="D62" s="16"/>
      <c r="E62" s="16"/>
      <c r="F62" s="14"/>
    </row>
    <row r="63" spans="1:6" x14ac:dyDescent="0.25">
      <c r="A63" s="3" t="s">
        <v>121</v>
      </c>
      <c r="B63" s="22">
        <v>0</v>
      </c>
      <c r="C63" s="22">
        <v>0</v>
      </c>
      <c r="D63" s="16"/>
      <c r="E63" s="16"/>
      <c r="F63" s="14"/>
    </row>
    <row r="64" spans="1:6" x14ac:dyDescent="0.25">
      <c r="A64" s="21" t="s">
        <v>33</v>
      </c>
      <c r="B64" s="22">
        <v>200000</v>
      </c>
      <c r="C64" s="22">
        <v>0</v>
      </c>
      <c r="D64" s="16"/>
      <c r="E64" s="16"/>
      <c r="F64" s="14"/>
    </row>
    <row r="65" spans="1:6" x14ac:dyDescent="0.25">
      <c r="A65" s="21" t="s">
        <v>99</v>
      </c>
      <c r="B65" s="22">
        <v>200000</v>
      </c>
      <c r="C65" s="22">
        <v>0</v>
      </c>
      <c r="D65" s="16"/>
      <c r="E65" s="16"/>
      <c r="F65" s="50"/>
    </row>
    <row r="66" spans="1:6" x14ac:dyDescent="0.25">
      <c r="A66" s="21" t="s">
        <v>100</v>
      </c>
      <c r="B66" s="22">
        <v>300000</v>
      </c>
      <c r="C66" s="22">
        <v>0</v>
      </c>
      <c r="D66" s="16"/>
      <c r="E66" s="16"/>
      <c r="F66" s="50"/>
    </row>
    <row r="67" spans="1:6" x14ac:dyDescent="0.25">
      <c r="A67" s="3" t="s">
        <v>101</v>
      </c>
      <c r="B67" s="51">
        <v>150000</v>
      </c>
      <c r="C67" s="51">
        <v>0</v>
      </c>
      <c r="D67" s="67"/>
      <c r="E67" s="67"/>
      <c r="F67" s="14"/>
    </row>
    <row r="68" spans="1:6" x14ac:dyDescent="0.25">
      <c r="A68" s="3" t="s">
        <v>34</v>
      </c>
      <c r="B68" s="22">
        <v>10200000</v>
      </c>
      <c r="C68" s="22">
        <v>0</v>
      </c>
      <c r="D68" s="16"/>
      <c r="E68" s="16"/>
      <c r="F68" s="50"/>
    </row>
    <row r="69" spans="1:6" x14ac:dyDescent="0.25">
      <c r="A69" s="3" t="s">
        <v>35</v>
      </c>
      <c r="B69" s="22">
        <v>1020000</v>
      </c>
      <c r="C69" s="22">
        <v>0</v>
      </c>
      <c r="D69" s="16"/>
      <c r="E69" s="16"/>
      <c r="F69" s="50"/>
    </row>
    <row r="70" spans="1:6" x14ac:dyDescent="0.25">
      <c r="A70" s="3" t="s">
        <v>49</v>
      </c>
      <c r="B70" s="22">
        <v>50000</v>
      </c>
      <c r="C70" s="22">
        <v>0</v>
      </c>
      <c r="D70" s="16"/>
      <c r="E70" s="16"/>
      <c r="F70" s="14"/>
    </row>
    <row r="71" spans="1:6" x14ac:dyDescent="0.25">
      <c r="A71" s="3" t="s">
        <v>145</v>
      </c>
      <c r="B71" s="22">
        <v>50000</v>
      </c>
      <c r="C71" s="22">
        <v>0</v>
      </c>
      <c r="D71" s="16"/>
      <c r="E71" s="16"/>
      <c r="F71" s="14"/>
    </row>
    <row r="72" spans="1:6" ht="30" x14ac:dyDescent="0.25">
      <c r="A72" s="3" t="s">
        <v>36</v>
      </c>
      <c r="B72" s="22">
        <v>200000</v>
      </c>
      <c r="C72" s="22">
        <v>0</v>
      </c>
      <c r="D72" s="16"/>
      <c r="E72" s="16"/>
      <c r="F72" s="14"/>
    </row>
    <row r="73" spans="1:6" ht="30" x14ac:dyDescent="0.25">
      <c r="A73" s="3" t="s">
        <v>37</v>
      </c>
      <c r="B73" s="22">
        <v>600000</v>
      </c>
      <c r="C73" s="22">
        <v>-100000</v>
      </c>
      <c r="D73" s="16"/>
      <c r="E73" s="16"/>
      <c r="F73" s="50"/>
    </row>
    <row r="74" spans="1:6" x14ac:dyDescent="0.25">
      <c r="A74" s="3" t="s">
        <v>111</v>
      </c>
      <c r="B74" s="22">
        <v>0</v>
      </c>
      <c r="C74" s="22">
        <v>0</v>
      </c>
      <c r="D74" s="16"/>
      <c r="E74" s="16"/>
      <c r="F74" s="50"/>
    </row>
    <row r="75" spans="1:6" x14ac:dyDescent="0.25">
      <c r="A75" s="3" t="s">
        <v>38</v>
      </c>
      <c r="B75" s="22">
        <v>700000</v>
      </c>
      <c r="C75" s="22">
        <v>-200000</v>
      </c>
      <c r="D75" s="16"/>
      <c r="E75" s="16"/>
      <c r="F75" s="14"/>
    </row>
    <row r="76" spans="1:6" x14ac:dyDescent="0.25">
      <c r="A76" s="3" t="s">
        <v>39</v>
      </c>
      <c r="B76" s="22">
        <v>700000</v>
      </c>
      <c r="C76" s="22">
        <v>-50000</v>
      </c>
      <c r="D76" s="16"/>
      <c r="E76" s="16"/>
      <c r="F76" s="14"/>
    </row>
    <row r="77" spans="1:6" ht="30" x14ac:dyDescent="0.25">
      <c r="A77" s="3" t="s">
        <v>134</v>
      </c>
      <c r="B77" s="22">
        <v>0</v>
      </c>
      <c r="C77" s="22">
        <v>0</v>
      </c>
      <c r="D77" s="16"/>
      <c r="E77" s="16"/>
      <c r="F77" s="14"/>
    </row>
    <row r="78" spans="1:6" ht="30" x14ac:dyDescent="0.25">
      <c r="A78" s="3" t="s">
        <v>59</v>
      </c>
      <c r="B78" s="22">
        <v>200000</v>
      </c>
      <c r="C78" s="22">
        <v>0</v>
      </c>
      <c r="D78" s="16"/>
      <c r="E78" s="16"/>
      <c r="F78" s="14"/>
    </row>
    <row r="79" spans="1:6" ht="30" x14ac:dyDescent="0.25">
      <c r="A79" s="3" t="s">
        <v>60</v>
      </c>
      <c r="B79" s="22">
        <v>150000</v>
      </c>
      <c r="C79" s="22">
        <v>0</v>
      </c>
      <c r="D79" s="16"/>
      <c r="E79" s="16"/>
      <c r="F79" s="14"/>
    </row>
    <row r="80" spans="1:6" x14ac:dyDescent="0.25">
      <c r="A80" s="3" t="s">
        <v>61</v>
      </c>
      <c r="B80" s="22">
        <v>330000</v>
      </c>
      <c r="C80" s="22">
        <v>0</v>
      </c>
      <c r="D80" s="16"/>
      <c r="E80" s="16"/>
      <c r="F80" s="14"/>
    </row>
    <row r="81" spans="1:6" x14ac:dyDescent="0.25">
      <c r="A81" s="3" t="s">
        <v>40</v>
      </c>
      <c r="B81" s="22">
        <v>300000</v>
      </c>
      <c r="C81" s="22">
        <v>0</v>
      </c>
      <c r="D81" s="16"/>
      <c r="E81" s="16"/>
      <c r="F81" s="14"/>
    </row>
    <row r="82" spans="1:6" x14ac:dyDescent="0.25">
      <c r="A82" s="3" t="s">
        <v>102</v>
      </c>
      <c r="B82" s="22">
        <v>0</v>
      </c>
      <c r="C82" s="22">
        <v>34500</v>
      </c>
      <c r="D82" s="16"/>
      <c r="E82" s="16"/>
      <c r="F82" s="50"/>
    </row>
    <row r="83" spans="1:6" x14ac:dyDescent="0.25">
      <c r="A83" s="3" t="s">
        <v>41</v>
      </c>
      <c r="B83" s="22">
        <v>250000</v>
      </c>
      <c r="C83" s="22">
        <v>0</v>
      </c>
      <c r="D83" s="16"/>
      <c r="E83" s="16"/>
      <c r="F83" s="50"/>
    </row>
    <row r="84" spans="1:6" x14ac:dyDescent="0.25">
      <c r="A84" s="3" t="s">
        <v>103</v>
      </c>
      <c r="B84" s="22">
        <v>100000</v>
      </c>
      <c r="C84" s="22">
        <v>0</v>
      </c>
      <c r="D84" s="16"/>
      <c r="E84" s="16"/>
      <c r="F84" s="14"/>
    </row>
    <row r="85" spans="1:6" x14ac:dyDescent="0.25">
      <c r="A85" s="3" t="s">
        <v>62</v>
      </c>
      <c r="B85" s="22">
        <v>150000</v>
      </c>
      <c r="C85" s="22">
        <v>0</v>
      </c>
      <c r="D85" s="16"/>
      <c r="E85" s="16"/>
      <c r="F85" s="50"/>
    </row>
    <row r="86" spans="1:6" x14ac:dyDescent="0.25">
      <c r="A86" s="3" t="s">
        <v>81</v>
      </c>
      <c r="B86" s="22">
        <v>500000</v>
      </c>
      <c r="C86" s="22">
        <v>944400</v>
      </c>
      <c r="D86" s="16"/>
      <c r="E86" s="16"/>
      <c r="F86" s="50"/>
    </row>
    <row r="87" spans="1:6" x14ac:dyDescent="0.25">
      <c r="A87" s="3" t="s">
        <v>63</v>
      </c>
      <c r="B87" s="22">
        <v>400000</v>
      </c>
      <c r="C87" s="22">
        <v>0</v>
      </c>
      <c r="D87" s="16"/>
      <c r="E87" s="16"/>
      <c r="F87" s="50"/>
    </row>
    <row r="88" spans="1:6" x14ac:dyDescent="0.25">
      <c r="A88" s="3"/>
      <c r="B88" s="22"/>
      <c r="C88" s="22"/>
      <c r="D88" s="16"/>
      <c r="E88" s="16"/>
      <c r="F88" s="50"/>
    </row>
    <row r="89" spans="1:6" s="19" customFormat="1" x14ac:dyDescent="0.25">
      <c r="A89" s="17" t="s">
        <v>5</v>
      </c>
      <c r="B89" s="72">
        <f>SUM(B90:B105)</f>
        <v>6950000</v>
      </c>
      <c r="C89" s="72">
        <f>SUM(C90:C105)</f>
        <v>271100</v>
      </c>
      <c r="D89" s="72"/>
      <c r="E89" s="72"/>
      <c r="F89" s="72"/>
    </row>
    <row r="90" spans="1:6" x14ac:dyDescent="0.25">
      <c r="A90" s="3" t="s">
        <v>42</v>
      </c>
      <c r="B90" s="13">
        <v>1000000</v>
      </c>
      <c r="C90" s="13">
        <v>-21900</v>
      </c>
      <c r="D90" s="13"/>
      <c r="E90" s="13"/>
      <c r="F90" s="13"/>
    </row>
    <row r="91" spans="1:6" x14ac:dyDescent="0.25">
      <c r="A91" s="3" t="s">
        <v>64</v>
      </c>
      <c r="B91" s="13">
        <v>250000</v>
      </c>
      <c r="C91" s="13">
        <v>0</v>
      </c>
      <c r="D91" s="13"/>
      <c r="E91" s="13"/>
      <c r="F91" s="13"/>
    </row>
    <row r="92" spans="1:6" ht="30" x14ac:dyDescent="0.25">
      <c r="A92" s="3" t="s">
        <v>43</v>
      </c>
      <c r="B92" s="13">
        <v>700000</v>
      </c>
      <c r="C92" s="13">
        <v>0</v>
      </c>
      <c r="D92" s="13"/>
      <c r="E92" s="13"/>
      <c r="F92" s="13"/>
    </row>
    <row r="93" spans="1:6" x14ac:dyDescent="0.25">
      <c r="A93" s="3" t="s">
        <v>44</v>
      </c>
      <c r="B93" s="13">
        <v>500000</v>
      </c>
      <c r="C93" s="13">
        <v>0</v>
      </c>
      <c r="D93" s="13"/>
      <c r="E93" s="13"/>
      <c r="F93" s="13"/>
    </row>
    <row r="94" spans="1:6" x14ac:dyDescent="0.25">
      <c r="A94" s="3" t="s">
        <v>65</v>
      </c>
      <c r="B94" s="13">
        <v>0</v>
      </c>
      <c r="C94" s="13">
        <v>293000</v>
      </c>
      <c r="D94" s="13"/>
      <c r="E94" s="13"/>
      <c r="F94" s="13"/>
    </row>
    <row r="95" spans="1:6" x14ac:dyDescent="0.25">
      <c r="A95" s="3" t="s">
        <v>122</v>
      </c>
      <c r="B95" s="13">
        <v>500000</v>
      </c>
      <c r="C95" s="13">
        <v>0</v>
      </c>
      <c r="D95" s="13"/>
      <c r="E95" s="13"/>
      <c r="F95" s="13"/>
    </row>
    <row r="96" spans="1:6" x14ac:dyDescent="0.25">
      <c r="A96" s="3" t="s">
        <v>66</v>
      </c>
      <c r="B96" s="13">
        <v>0</v>
      </c>
      <c r="C96" s="13">
        <v>0</v>
      </c>
      <c r="D96" s="13"/>
      <c r="E96" s="13"/>
      <c r="F96" s="13"/>
    </row>
    <row r="97" spans="1:9" x14ac:dyDescent="0.25">
      <c r="A97" s="3" t="s">
        <v>147</v>
      </c>
      <c r="B97" s="13">
        <v>100000</v>
      </c>
      <c r="C97" s="13">
        <v>0</v>
      </c>
      <c r="D97" s="13"/>
      <c r="E97" s="13"/>
      <c r="F97" s="13"/>
    </row>
    <row r="98" spans="1:9" x14ac:dyDescent="0.25">
      <c r="A98" s="3" t="s">
        <v>120</v>
      </c>
      <c r="B98" s="13">
        <v>1000000</v>
      </c>
      <c r="C98" s="13">
        <v>0</v>
      </c>
      <c r="D98" s="13"/>
      <c r="E98" s="13"/>
      <c r="F98" s="13"/>
    </row>
    <row r="99" spans="1:9" x14ac:dyDescent="0.25">
      <c r="A99" s="3" t="s">
        <v>67</v>
      </c>
      <c r="B99" s="13">
        <v>100000</v>
      </c>
      <c r="C99" s="13">
        <v>0</v>
      </c>
      <c r="D99" s="13"/>
      <c r="E99" s="13"/>
      <c r="F99" s="13"/>
    </row>
    <row r="100" spans="1:9" ht="30" x14ac:dyDescent="0.25">
      <c r="A100" s="3" t="s">
        <v>68</v>
      </c>
      <c r="B100" s="13">
        <v>500000</v>
      </c>
      <c r="C100" s="13">
        <v>0</v>
      </c>
      <c r="D100" s="13"/>
      <c r="E100" s="13"/>
      <c r="F100" s="13"/>
    </row>
    <row r="101" spans="1:9" x14ac:dyDescent="0.25">
      <c r="A101" s="3" t="s">
        <v>80</v>
      </c>
      <c r="B101" s="13">
        <v>1000000</v>
      </c>
      <c r="C101" s="13">
        <v>0</v>
      </c>
      <c r="D101" s="13"/>
      <c r="E101" s="13"/>
      <c r="F101" s="13"/>
    </row>
    <row r="102" spans="1:9" x14ac:dyDescent="0.25">
      <c r="A102" s="3" t="s">
        <v>119</v>
      </c>
      <c r="B102" s="13">
        <v>100000</v>
      </c>
      <c r="C102" s="13">
        <v>0</v>
      </c>
      <c r="D102" s="13"/>
      <c r="E102" s="13"/>
      <c r="F102" s="13"/>
    </row>
    <row r="103" spans="1:9" x14ac:dyDescent="0.25">
      <c r="A103" s="3" t="s">
        <v>45</v>
      </c>
      <c r="B103" s="13">
        <v>0</v>
      </c>
      <c r="C103" s="13">
        <v>0</v>
      </c>
      <c r="D103" s="13"/>
      <c r="E103" s="13"/>
      <c r="F103" s="13"/>
    </row>
    <row r="104" spans="1:9" x14ac:dyDescent="0.25">
      <c r="A104" s="3" t="s">
        <v>69</v>
      </c>
      <c r="B104" s="13">
        <v>500000</v>
      </c>
      <c r="C104" s="13">
        <v>0</v>
      </c>
      <c r="D104" s="13"/>
      <c r="E104" s="13"/>
      <c r="F104" s="13"/>
    </row>
    <row r="105" spans="1:9" x14ac:dyDescent="0.25">
      <c r="A105" s="3" t="s">
        <v>118</v>
      </c>
      <c r="B105" s="16">
        <v>700000</v>
      </c>
      <c r="C105" s="16">
        <v>0</v>
      </c>
      <c r="D105" s="16"/>
      <c r="E105" s="16"/>
      <c r="F105" s="13"/>
    </row>
    <row r="106" spans="1:9" x14ac:dyDescent="0.25">
      <c r="A106" s="3"/>
      <c r="B106" s="3"/>
      <c r="C106" s="3"/>
    </row>
    <row r="107" spans="1:9" x14ac:dyDescent="0.25">
      <c r="A107" s="11" t="s">
        <v>46</v>
      </c>
      <c r="B107" s="11"/>
      <c r="C107" s="11"/>
    </row>
    <row r="108" spans="1:9" x14ac:dyDescent="0.25">
      <c r="A108" t="s">
        <v>9</v>
      </c>
      <c r="D108" s="34"/>
      <c r="I108" s="34"/>
    </row>
    <row r="110" spans="1:9" x14ac:dyDescent="0.25">
      <c r="A110" t="s">
        <v>75</v>
      </c>
    </row>
    <row r="112" spans="1:9" x14ac:dyDescent="0.25">
      <c r="A112" s="20" t="s">
        <v>87</v>
      </c>
      <c r="B112" s="5"/>
      <c r="C112" s="5"/>
      <c r="D112" s="5"/>
      <c r="E112" s="5"/>
      <c r="F112" s="5"/>
    </row>
    <row r="113" spans="1:6" x14ac:dyDescent="0.25">
      <c r="A113" s="5"/>
      <c r="B113" s="5"/>
      <c r="C113" s="5"/>
      <c r="D113" s="5"/>
      <c r="E113" s="5"/>
      <c r="F113" s="5"/>
    </row>
    <row r="114" spans="1:6" ht="26.25" x14ac:dyDescent="0.25">
      <c r="A114" s="32" t="s">
        <v>91</v>
      </c>
      <c r="B114" s="32"/>
      <c r="C114" s="32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  <row r="116" spans="1:6" ht="26.25" x14ac:dyDescent="0.25">
      <c r="A116" s="32" t="s">
        <v>90</v>
      </c>
      <c r="B116" s="32"/>
      <c r="C116" s="32"/>
      <c r="D116" s="32"/>
      <c r="E116" s="5"/>
      <c r="F116" s="5"/>
    </row>
    <row r="117" spans="1:6" ht="30" customHeight="1" x14ac:dyDescent="0.25">
      <c r="A117" s="32" t="s">
        <v>88</v>
      </c>
      <c r="B117" s="32"/>
      <c r="C117" s="32"/>
      <c r="D117" s="32"/>
      <c r="E117" s="5"/>
      <c r="F117" s="5"/>
    </row>
    <row r="118" spans="1:6" x14ac:dyDescent="0.25">
      <c r="A118" s="32" t="s">
        <v>89</v>
      </c>
      <c r="B118" s="32"/>
      <c r="C118" s="32"/>
      <c r="D118" s="32"/>
      <c r="E118" s="5"/>
      <c r="F118" s="5"/>
    </row>
    <row r="119" spans="1:6" x14ac:dyDescent="0.25">
      <c r="A119" s="31"/>
      <c r="B119" s="31"/>
      <c r="C119" s="31"/>
      <c r="D119" s="35"/>
    </row>
    <row r="122" spans="1:6" x14ac:dyDescent="0.25">
      <c r="A122" s="85" t="s">
        <v>113</v>
      </c>
      <c r="B122" s="85"/>
      <c r="C122" s="85"/>
    </row>
    <row r="123" spans="1:6" x14ac:dyDescent="0.25">
      <c r="A123" s="84" t="s">
        <v>112</v>
      </c>
      <c r="B123" s="84"/>
      <c r="C123" s="84"/>
    </row>
    <row r="124" spans="1:6" x14ac:dyDescent="0.25">
      <c r="A124" s="84" t="s">
        <v>108</v>
      </c>
      <c r="B124" s="84"/>
      <c r="C124" s="84"/>
    </row>
    <row r="125" spans="1:6" x14ac:dyDescent="0.25">
      <c r="A125" s="85" t="s">
        <v>107</v>
      </c>
      <c r="B125" s="85"/>
      <c r="C125" s="85"/>
    </row>
    <row r="128" spans="1:6" x14ac:dyDescent="0.25">
      <c r="A128" s="15"/>
      <c r="B128" s="15"/>
      <c r="C128" s="15"/>
    </row>
  </sheetData>
  <mergeCells count="10">
    <mergeCell ref="A123:C123"/>
    <mergeCell ref="A124:C124"/>
    <mergeCell ref="A125:C125"/>
    <mergeCell ref="A2:C2"/>
    <mergeCell ref="A3:C3"/>
    <mergeCell ref="A5:C5"/>
    <mergeCell ref="A6:C6"/>
    <mergeCell ref="A122:C122"/>
    <mergeCell ref="A4:C4"/>
    <mergeCell ref="A7:C7"/>
  </mergeCells>
  <pageMargins left="0.23622047244094491" right="0.23622047244094491" top="0.74803149606299213" bottom="0.74803149606299213" header="0.31496062992125984" footer="0.31496062992125984"/>
  <pageSetup scale="92" fitToWidth="2" orientation="portrait" r:id="rId1"/>
  <rowBreaks count="1" manualBreakCount="1">
    <brk id="83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2024</vt:lpstr>
      <vt:lpstr>EJECUCION MENSUAL</vt:lpstr>
      <vt:lpstr>PRESUPUESTO ABROB.DE LEY</vt:lpstr>
      <vt:lpstr>'PRESUPUESTO APROB. 2024'!Área_de_impresión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 CONTABILIDAD</cp:lastModifiedBy>
  <cp:lastPrinted>2024-02-19T15:08:42Z</cp:lastPrinted>
  <dcterms:created xsi:type="dcterms:W3CDTF">2018-04-17T18:57:16Z</dcterms:created>
  <dcterms:modified xsi:type="dcterms:W3CDTF">2024-02-19T15:12:04Z</dcterms:modified>
</cp:coreProperties>
</file>